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<sst xmlns="http://schemas.openxmlformats.org/spreadsheetml/2006/main" count="73" uniqueCount="66">
  <si>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</si>
  <si>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</si>
  <si>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</si>
  <si>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</si>
  <si>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</si>
  <si>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</si>
  <si>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</si>
  <si>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</si>
  <si>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</si>
  <si>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</si>
  <si>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</si>
  <si>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</si>
  <si>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</si>
  <si>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</si>
  <si>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</si>
  <si>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</si>
  <si>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</si>
  <si>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</si>
  <si>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</si>
  <si>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</si>
  <si>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</si>
  <si>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</si>
  <si>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</si>
  <si>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</si>
  <si>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</si>
  <si>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</si>
  <si>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</si>
  <si>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</si>
  <si>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</si>
  <si>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</si>
  <si>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</si>
  <si>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</si>
  <si>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</si>
  <si>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</si>
  <si>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</si>
  <si>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</si>
  <si>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</si>
  <si>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</si>
  <si>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</si>
  <si>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Н/2011-91 от 01.01.2011г.</t>
  </si>
  <si>
    <t>ОАО"Экотранс"</t>
  </si>
  <si>
    <t xml:space="preserve">Поступило от ООО "Домашние сети" за размещение интернет оборудования 2160,00 руб. 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</si>
  <si>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268.01 </t>
    </r>
    <r>
      <rPr>
        <sz val="10"/>
        <rFont val="Arial Cyr"/>
        <family val="0"/>
      </rPr>
      <t>тыс.рублей, в том числе:</t>
    </r>
  </si>
  <si>
    <t>имущества жилого дома № 10/2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</si>
  <si>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</si>
  <si>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</si>
  <si>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</si>
  <si>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</si>
  <si>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</si>
  <si>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>Общая задолженность по дому  на 01.01.2013г.</t>
  </si>
  <si>
    <t>№ 10/2 по ул. Центральная с 01.01.2012г. по 31.12.2012г.</t>
  </si>
  <si>
    <t>Остаток на 01.01.2012г., тыс.руб.</t>
  </si>
  <si>
    <t>Задолженность населения на 01.01.2013г., тыс.руб.</t>
  </si>
  <si>
    <t>установка металлических дверей, смена замка - 80,33 т.р.</t>
  </si>
  <si>
    <t>смена радиатора, манометров, кранов - 7,88 т.р.</t>
  </si>
  <si>
    <t>замеры сопротивления изоляции - 59,91 т.р.</t>
  </si>
  <si>
    <t>ремонт теплового пункта - 293,87 т.р.</t>
  </si>
  <si>
    <t>ремонт лифтового оборудования - 29,59 т.р.</t>
  </si>
  <si>
    <t>аварийное обслуживание - 11,09 т.р.</t>
  </si>
  <si>
    <t>восстановление кровельного покрытия балконов - 6,90 т.р.</t>
  </si>
  <si>
    <t>очистка кровли, козырьков от снега - 29,11 т.р.</t>
  </si>
  <si>
    <t>ремонт клапанов мусоропровода, изготовление коробов, рама для шибера - 5,25 т.р.</t>
  </si>
  <si>
    <t>ремонт освещения - 5,96 т.р.</t>
  </si>
  <si>
    <t>окраска баков, коробов - 0.66 т.р.</t>
  </si>
  <si>
    <t>устройство съезда (пандус) - 3.97 т.р.</t>
  </si>
  <si>
    <t>прочее - 0.05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</si>
</sst>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27.00390625" style="32" customWidth="1"/>
    <col min="4" max="4" width="13.125" style="32" customWidth="1"/>
    <col min="5" max="5" width="11.625" style="32" customWidth="1"/>
    <col min="6" max="6" width="12.375" style="32" customWidth="1"/>
    <col min="7" max="7" width="11.875" style="32" customWidth="1"/>
    <col min="8" max="8" width="12.75390625" style="32" customWidth="1"/>
    <col min="9" max="9" width="33.375" style="32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9" t="s">
        <v>1</v>
      </c>
      <c r="D5" s="39"/>
      <c r="E5" s="39"/>
      <c r="F5" s="39"/>
      <c r="G5" s="39"/>
      <c r="H5" s="39"/>
      <c r="I5" s="39"/>
    </row>
    <row r="6" spans="3:9" ht="12.75">
      <c r="C6" s="45" t="s">
        <v>2</v>
      </c>
      <c r="D6" s="45"/>
      <c r="E6" s="45"/>
      <c r="F6" s="45"/>
      <c r="G6" s="45"/>
      <c r="H6" s="45"/>
      <c r="I6" s="45"/>
    </row>
    <row r="7" spans="3:9" ht="12.75">
      <c r="C7" s="45" t="s">
        <v>43</v>
      </c>
      <c r="D7" s="45"/>
      <c r="E7" s="45"/>
      <c r="F7" s="45"/>
      <c r="G7" s="45"/>
      <c r="H7" s="45"/>
      <c r="I7" s="45"/>
    </row>
    <row r="8" spans="3:9" ht="6" customHeight="1" thickBot="1">
      <c r="C8" s="46"/>
      <c r="D8" s="46"/>
      <c r="E8" s="46"/>
      <c r="F8" s="46"/>
      <c r="G8" s="46"/>
      <c r="H8" s="46"/>
      <c r="I8" s="46"/>
    </row>
    <row r="9" spans="3:9" ht="50.25" customHeight="1" thickBot="1">
      <c r="C9" s="9" t="s">
        <v>3</v>
      </c>
      <c r="D9" s="10" t="s">
        <v>44</v>
      </c>
      <c r="E9" s="11" t="s">
        <v>45</v>
      </c>
      <c r="F9" s="11" t="s">
        <v>46</v>
      </c>
      <c r="G9" s="11" t="s">
        <v>4</v>
      </c>
      <c r="H9" s="11" t="s">
        <v>47</v>
      </c>
      <c r="I9" s="10" t="s">
        <v>5</v>
      </c>
    </row>
    <row r="10" spans="3:9" ht="13.5" customHeight="1" thickBot="1">
      <c r="C10" s="47" t="s">
        <v>6</v>
      </c>
      <c r="D10" s="40"/>
      <c r="E10" s="40"/>
      <c r="F10" s="40"/>
      <c r="G10" s="40"/>
      <c r="H10" s="40"/>
      <c r="I10" s="48"/>
    </row>
    <row r="11" spans="3:9" ht="13.5" customHeight="1" thickBot="1">
      <c r="C11" s="12" t="s">
        <v>7</v>
      </c>
      <c r="D11" s="13">
        <v>121695.6399999999</v>
      </c>
      <c r="E11" s="14">
        <f>1838439.55+162077.59</f>
        <v>2000517.1400000001</v>
      </c>
      <c r="F11" s="14">
        <f>1950970.3</f>
        <v>1950970.3</v>
      </c>
      <c r="G11" s="14">
        <v>1951771.01</v>
      </c>
      <c r="H11" s="14">
        <f>+D11+E11-F11</f>
        <v>171242.4800000002</v>
      </c>
      <c r="I11" s="49" t="s">
        <v>36</v>
      </c>
    </row>
    <row r="12" spans="3:9" ht="13.5" customHeight="1" thickBot="1">
      <c r="C12" s="12" t="s">
        <v>8</v>
      </c>
      <c r="D12" s="13">
        <v>65647.13</v>
      </c>
      <c r="E12" s="15">
        <f>874862.41-30969.08</f>
        <v>843893.3300000001</v>
      </c>
      <c r="F12" s="15">
        <v>820082.3</v>
      </c>
      <c r="G12" s="14">
        <v>784392.42</v>
      </c>
      <c r="H12" s="14">
        <f>+D12+E12-F12</f>
        <v>89458.16000000003</v>
      </c>
      <c r="I12" s="50"/>
    </row>
    <row r="13" spans="3:9" ht="13.5" customHeight="1" thickBot="1">
      <c r="C13" s="12" t="s">
        <v>9</v>
      </c>
      <c r="D13" s="13">
        <v>31183.849999999977</v>
      </c>
      <c r="E13" s="15">
        <f>267908.73-9666.14+132722.85-7788</f>
        <v>383177.43999999994</v>
      </c>
      <c r="F13" s="15">
        <f>220792.39+149918.92</f>
        <v>370711.31000000006</v>
      </c>
      <c r="G13" s="14">
        <f>+E13</f>
        <v>383177.43999999994</v>
      </c>
      <c r="H13" s="14">
        <f>+D13+E13-F13</f>
        <v>43649.979999999865</v>
      </c>
      <c r="I13" s="50"/>
    </row>
    <row r="14" spans="3:9" ht="13.5" customHeight="1" thickBot="1">
      <c r="C14" s="12" t="s">
        <v>10</v>
      </c>
      <c r="D14" s="13">
        <v>17627.310000000027</v>
      </c>
      <c r="E14" s="15">
        <f>90254.34-3256.23+44705.79-2623.29+97824.95-3781.31</f>
        <v>223124.25</v>
      </c>
      <c r="F14" s="15">
        <f>74378.85+50436.89+91176.66</f>
        <v>215992.40000000002</v>
      </c>
      <c r="G14" s="14">
        <f>+E14</f>
        <v>223124.25</v>
      </c>
      <c r="H14" s="14">
        <f>+D14+E14-F14</f>
        <v>24759.160000000003</v>
      </c>
      <c r="I14" s="51"/>
    </row>
    <row r="15" spans="3:9" ht="13.5" customHeight="1" thickBot="1">
      <c r="C15" s="12" t="s">
        <v>11</v>
      </c>
      <c r="D15" s="16">
        <f>SUM(D11:D14)</f>
        <v>236153.9299999999</v>
      </c>
      <c r="E15" s="16">
        <f>SUM(E11:E14)</f>
        <v>3450712.16</v>
      </c>
      <c r="F15" s="16">
        <f>SUM(F11:F14)</f>
        <v>3357756.31</v>
      </c>
      <c r="G15" s="16">
        <f>SUM(G11:G14)</f>
        <v>3342465.12</v>
      </c>
      <c r="H15" s="16">
        <f>SUM(H11:H14)</f>
        <v>329109.78000000014</v>
      </c>
      <c r="I15" s="17"/>
    </row>
    <row r="16" spans="3:9" ht="13.5" customHeight="1" thickBot="1">
      <c r="C16" s="40" t="s">
        <v>12</v>
      </c>
      <c r="D16" s="40"/>
      <c r="E16" s="40"/>
      <c r="F16" s="40"/>
      <c r="G16" s="40"/>
      <c r="H16" s="40"/>
      <c r="I16" s="40"/>
    </row>
    <row r="17" spans="3:9" ht="38.25" customHeight="1" thickBot="1">
      <c r="C17" s="18" t="s">
        <v>3</v>
      </c>
      <c r="D17" s="10" t="s">
        <v>44</v>
      </c>
      <c r="E17" s="11" t="s">
        <v>45</v>
      </c>
      <c r="F17" s="11" t="s">
        <v>46</v>
      </c>
      <c r="G17" s="11" t="s">
        <v>4</v>
      </c>
      <c r="H17" s="11" t="s">
        <v>47</v>
      </c>
      <c r="I17" s="19" t="s">
        <v>13</v>
      </c>
    </row>
    <row r="18" spans="3:9" ht="13.5" customHeight="1" thickBot="1">
      <c r="C18" s="9" t="s">
        <v>14</v>
      </c>
      <c r="D18" s="20">
        <v>89533.29000000004</v>
      </c>
      <c r="E18" s="21">
        <f>1319018.97-486.92</f>
        <v>1318532.05</v>
      </c>
      <c r="F18" s="21">
        <v>1290097.33</v>
      </c>
      <c r="G18" s="21">
        <f>+E18</f>
        <v>1318532.05</v>
      </c>
      <c r="H18" s="21">
        <f>+D18+E18-F18</f>
        <v>117968.01000000001</v>
      </c>
      <c r="I18" s="52" t="s">
        <v>39</v>
      </c>
    </row>
    <row r="19" spans="3:10" ht="14.25" customHeight="1" thickBot="1">
      <c r="C19" s="12" t="s">
        <v>15</v>
      </c>
      <c r="D19" s="13">
        <v>14125.430000000022</v>
      </c>
      <c r="E19" s="14">
        <f>228889.96-196.62</f>
        <v>228693.34</v>
      </c>
      <c r="F19" s="14">
        <v>220908.02</v>
      </c>
      <c r="G19" s="21">
        <v>534568.32</v>
      </c>
      <c r="H19" s="21">
        <f aca="true" t="shared" si="0" ref="H19:H26">+D19+E19-F19</f>
        <v>21910.75000000003</v>
      </c>
      <c r="I19" s="53"/>
      <c r="J19" s="22"/>
    </row>
    <row r="20" spans="3:9" ht="13.5" customHeight="1" hidden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5"/>
    </row>
    <row r="21" spans="3:9" ht="12.75" customHeight="1" thickBot="1">
      <c r="C21" s="12" t="s">
        <v>17</v>
      </c>
      <c r="D21" s="13">
        <v>12270.210000000021</v>
      </c>
      <c r="E21" s="14">
        <f>185681.45-85.28</f>
        <v>185596.17</v>
      </c>
      <c r="F21" s="14">
        <v>181583.32</v>
      </c>
      <c r="G21" s="21">
        <f>+E21</f>
        <v>185596.17</v>
      </c>
      <c r="H21" s="21">
        <f t="shared" si="0"/>
        <v>16283.060000000027</v>
      </c>
      <c r="I21" s="25" t="s">
        <v>18</v>
      </c>
    </row>
    <row r="22" spans="3:9" ht="13.5" customHeight="1" thickBot="1">
      <c r="C22" s="12" t="s">
        <v>19</v>
      </c>
      <c r="D22" s="13">
        <v>18363.23000000001</v>
      </c>
      <c r="E22" s="14">
        <f>274476.92-122.96</f>
        <v>274353.95999999996</v>
      </c>
      <c r="F22" s="14">
        <v>267895.63</v>
      </c>
      <c r="G22" s="21">
        <v>317642.26</v>
      </c>
      <c r="H22" s="21">
        <f t="shared" si="0"/>
        <v>24821.55999999994</v>
      </c>
      <c r="I22" s="25" t="s">
        <v>40</v>
      </c>
    </row>
    <row r="23" spans="3:9" ht="13.5" customHeight="1" thickBot="1">
      <c r="C23" s="12" t="s">
        <v>20</v>
      </c>
      <c r="D23" s="13">
        <v>923.6500000000015</v>
      </c>
      <c r="E23" s="15">
        <f>13457.46-5.83</f>
        <v>13451.63</v>
      </c>
      <c r="F23" s="15">
        <v>13181.98</v>
      </c>
      <c r="G23" s="21">
        <f>+E23</f>
        <v>13451.63</v>
      </c>
      <c r="H23" s="21">
        <f t="shared" si="0"/>
        <v>1193.300000000001</v>
      </c>
      <c r="I23" s="26" t="s">
        <v>21</v>
      </c>
    </row>
    <row r="24" spans="3:9" ht="13.5" customHeight="1" thickBot="1">
      <c r="C24" s="18" t="s">
        <v>22</v>
      </c>
      <c r="D24" s="13">
        <v>11476.690000000031</v>
      </c>
      <c r="E24" s="15">
        <f>162074.55-104.19</f>
        <v>161970.36</v>
      </c>
      <c r="F24" s="15">
        <v>157865.27</v>
      </c>
      <c r="G24" s="21">
        <f>+E24</f>
        <v>161970.36</v>
      </c>
      <c r="H24" s="21">
        <f t="shared" si="0"/>
        <v>15581.780000000028</v>
      </c>
      <c r="I24" s="25"/>
    </row>
    <row r="25" spans="3:9" ht="13.5" customHeight="1" thickBot="1">
      <c r="C25" s="12" t="s">
        <v>23</v>
      </c>
      <c r="D25" s="13">
        <v>2281.7599999999948</v>
      </c>
      <c r="E25" s="15">
        <f>34236.83-15.42</f>
        <v>34221.41</v>
      </c>
      <c r="F25" s="15">
        <v>33398.2</v>
      </c>
      <c r="G25" s="21">
        <f>+E25</f>
        <v>34221.41</v>
      </c>
      <c r="H25" s="21">
        <f t="shared" si="0"/>
        <v>3104.970000000001</v>
      </c>
      <c r="I25" s="26" t="s">
        <v>37</v>
      </c>
    </row>
    <row r="26" spans="3:9" ht="13.5" customHeight="1" thickBot="1">
      <c r="C26" s="12" t="s">
        <v>48</v>
      </c>
      <c r="D26" s="13">
        <v>0</v>
      </c>
      <c r="E26" s="15">
        <v>3137.85</v>
      </c>
      <c r="F26" s="15">
        <v>3137.85</v>
      </c>
      <c r="G26" s="14">
        <f>E26</f>
        <v>3137.85</v>
      </c>
      <c r="H26" s="15">
        <f t="shared" si="0"/>
        <v>0</v>
      </c>
      <c r="I26" s="26"/>
    </row>
    <row r="27" spans="3:9" s="27" customFormat="1" ht="13.5" customHeight="1" thickBot="1">
      <c r="C27" s="12" t="s">
        <v>11</v>
      </c>
      <c r="D27" s="16">
        <f>SUM(D18:D26)</f>
        <v>148974.26000000013</v>
      </c>
      <c r="E27" s="16">
        <f>SUM(E18:E26)</f>
        <v>2219956.77</v>
      </c>
      <c r="F27" s="16">
        <f>SUM(F18:F26)</f>
        <v>2168067.6000000006</v>
      </c>
      <c r="G27" s="16">
        <f>SUM(G18:G26)</f>
        <v>2569120.05</v>
      </c>
      <c r="H27" s="16">
        <f>SUM(H18:H26)</f>
        <v>200863.43000000002</v>
      </c>
      <c r="I27" s="24"/>
    </row>
    <row r="28" spans="3:9" ht="13.5" customHeight="1" thickBot="1">
      <c r="C28" s="41" t="s">
        <v>24</v>
      </c>
      <c r="D28" s="41"/>
      <c r="E28" s="41"/>
      <c r="F28" s="41"/>
      <c r="G28" s="41"/>
      <c r="H28" s="41"/>
      <c r="I28" s="41"/>
    </row>
    <row r="29" spans="3:9" ht="26.25" customHeight="1" thickBot="1">
      <c r="C29" s="28" t="s">
        <v>25</v>
      </c>
      <c r="D29" s="42" t="s">
        <v>41</v>
      </c>
      <c r="E29" s="43"/>
      <c r="F29" s="43"/>
      <c r="G29" s="43"/>
      <c r="H29" s="44"/>
      <c r="I29" s="29" t="s">
        <v>26</v>
      </c>
    </row>
    <row r="30" spans="3:8" ht="14.25" customHeight="1">
      <c r="C30" s="30" t="s">
        <v>49</v>
      </c>
      <c r="D30" s="30"/>
      <c r="E30" s="30"/>
      <c r="F30" s="30"/>
      <c r="G30" s="30"/>
      <c r="H30" s="31">
        <f>+H15+H27</f>
        <v>529973.2100000002</v>
      </c>
    </row>
    <row r="31" spans="3:4" ht="15">
      <c r="C31" s="37"/>
      <c r="D31" s="37"/>
    </row>
    <row r="32" ht="12.75" customHeight="1">
      <c r="C32" s="38"/>
    </row>
    <row r="33" ht="12.75" customHeight="1"/>
  </sheetData>
  <sheetProtection/>
  <mergeCells count="10">
    <mergeCell ref="C5:I5"/>
    <mergeCell ref="C16:I16"/>
    <mergeCell ref="C28:I28"/>
    <mergeCell ref="D29:H29"/>
    <mergeCell ref="C6:I6"/>
    <mergeCell ref="C7:I7"/>
    <mergeCell ref="C8:I8"/>
    <mergeCell ref="C10:I10"/>
    <mergeCell ref="I11:I14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4" t="s">
        <v>27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28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4" t="s">
        <v>50</v>
      </c>
      <c r="B3" s="54"/>
      <c r="C3" s="54"/>
      <c r="D3" s="54"/>
      <c r="E3" s="54"/>
      <c r="F3" s="54"/>
      <c r="G3" s="54"/>
      <c r="H3" s="54"/>
      <c r="I3" s="54"/>
    </row>
    <row r="4" spans="1:9" ht="51">
      <c r="A4" s="33" t="s">
        <v>29</v>
      </c>
      <c r="B4" s="33" t="s">
        <v>51</v>
      </c>
      <c r="C4" s="34" t="s">
        <v>38</v>
      </c>
      <c r="D4" s="34" t="s">
        <v>30</v>
      </c>
      <c r="E4" s="34" t="s">
        <v>31</v>
      </c>
      <c r="F4" s="34" t="s">
        <v>32</v>
      </c>
      <c r="G4" s="34" t="s">
        <v>33</v>
      </c>
      <c r="H4" s="33" t="s">
        <v>52</v>
      </c>
      <c r="I4" s="33" t="s">
        <v>34</v>
      </c>
    </row>
    <row r="5" spans="1:9" ht="15">
      <c r="A5" s="35" t="s">
        <v>35</v>
      </c>
      <c r="B5" s="36">
        <v>-59.941</v>
      </c>
      <c r="C5" s="36">
        <v>0</v>
      </c>
      <c r="D5" s="36">
        <v>228.69334</v>
      </c>
      <c r="E5" s="36">
        <v>220.90802</v>
      </c>
      <c r="F5" s="36">
        <v>2.16</v>
      </c>
      <c r="G5" s="36">
        <v>534.56832</v>
      </c>
      <c r="H5" s="36">
        <v>21.91075</v>
      </c>
      <c r="I5" s="36">
        <f>B5+D5+F5-G5</f>
        <v>-363.65598</v>
      </c>
    </row>
    <row r="7" ht="15">
      <c r="A7" t="s">
        <v>42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2011-03-25T07:23:05Z</dcterms:created>
  <dcterms:modified xsi:type="dcterms:W3CDTF">2013-04-16T12:25:43Z</dcterms:modified>
  <cp:category/>
  <cp:version/>
  <cp:contentType/>
  <cp:contentStatus/>
</cp:coreProperties>
</file>