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<sst xmlns="http://schemas.openxmlformats.org/spreadsheetml/2006/main" count="51" uniqueCount="50">
  <si>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</si>
  <si>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</si>
  <si>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</si>
  <si>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</si>
  <si>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</si>
  <si>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</si>
  <si>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</si>
  <si>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</si>
  <si>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</si>
  <si>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</si>
  <si>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</si>
  <si>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Текущий ремонт</t>
  </si>
  <si>
    <t>Капитальный ремонт</t>
  </si>
  <si>
    <t>Лифт</t>
  </si>
  <si>
    <t>Вывоз ТБО и  КГО</t>
  </si>
  <si>
    <t>т/о внутридомового газ/ оборудования</t>
  </si>
  <si>
    <t>т/о узлов учета теп/энергии</t>
  </si>
  <si>
    <t>ОТЧЕТ</t>
  </si>
  <si>
    <t>по выполнению плана текущего ремонта жилого дома</t>
  </si>
  <si>
    <t>№                             п/п</t>
  </si>
  <si>
    <t>1.</t>
  </si>
  <si>
    <t>т/о коммерческих узлов учета тепловой энергии</t>
  </si>
  <si>
    <t>имущества жилого дома № 4/1  по ул. Центральная с 01.05.2008г. по 01.05.2009г.</t>
  </si>
  <si>
    <t>Начислено с 01.05.2008 по 01.05.2009г. (руб.)</t>
  </si>
  <si>
    <t>Оплачено населением с 01.05.2008 по 01.05.2009г. (руб.)</t>
  </si>
  <si>
    <t>Израсходовано, (руб.)</t>
  </si>
  <si>
    <t>Задолжность населения (руб.)</t>
  </si>
  <si>
    <t>Примечание</t>
  </si>
  <si>
    <t>Оплата по договору б/н от 30.04.2008г. с ООО"ЦБИ"</t>
  </si>
  <si>
    <t>Оплата по договору  №  В/224-05-08 от 01.05.08г. с ОАО "Сертоловский Водоканал"</t>
  </si>
  <si>
    <t>Содерж.общего им-ва</t>
  </si>
  <si>
    <t>Остаток средств 184 524,39</t>
  </si>
  <si>
    <t>Наем жилого помещения</t>
  </si>
  <si>
    <t>Оплата по договору № 404-14/-ХI.08 от 01.05.2008г. С КУМИ</t>
  </si>
  <si>
    <t>Расходы на тех.обслуживание лифтов, страхование, тех.экспертиза, силовая электроэнергия.</t>
  </si>
  <si>
    <t>Оплата по договорам №  М/348-05-02 от 01.07.2008г., № 83-М/07.08 от 01.07.2008г., № М/374-05-02 от 29.12.2008г.  с ОАО"Экотранс"</t>
  </si>
  <si>
    <t>Оплата по договорам № 51-10-08 В от 01.07.2008г., № 05-10-09 В от 15.04.2009г. с ОАО "Леноблгаз"</t>
  </si>
  <si>
    <t>Оплата по договорам № 1/149-08/КУ от 01.05.2008г., № 47-09КУ от 01.01.2009г. с ООО"ПСФ"Энергорос"</t>
  </si>
  <si>
    <t xml:space="preserve">Общая задолженность по дому  </t>
  </si>
  <si>
    <t>№ 4/1 по ул. Центральная с 01.05.2008г. по 01.05.2009г.</t>
  </si>
  <si>
    <t>начислено, руб.</t>
  </si>
  <si>
    <t>Оплачено населением,               руб.</t>
  </si>
  <si>
    <t>Задолженность населением,                       руб.</t>
  </si>
  <si>
    <t>Израсходованно (оплачено)                   руб.</t>
  </si>
  <si>
    <t>Переходящий остаток,                     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</si>
  <si>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121071</t>
    </r>
    <r>
      <rPr>
        <sz val="10"/>
        <rFont val="Arial Cyr"/>
        <family val="0"/>
      </rPr>
      <t xml:space="preserve"> рублей, в том числе:</t>
    </r>
  </si>
  <si>
    <t xml:space="preserve"> - установка металлических дверных блоков - 16900 руб.</t>
  </si>
  <si>
    <t xml:space="preserve"> - аварийные работы -11222 руб.</t>
  </si>
  <si>
    <t xml:space="preserve"> - ремонт лифтов - 91406 руб.</t>
  </si>
  <si>
    <t xml:space="preserve"> - прочие работы - 1543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</si>
</sst>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" fontId="9" fillId="0" borderId="15" xfId="0" applyNumberFormat="1" applyFont="1" applyBorder="1" applyAlignment="1">
      <alignment vertical="top" wrapText="1"/>
    </xf>
    <xf numFmtId="4" fontId="8" fillId="0" borderId="15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4" fontId="9" fillId="0" borderId="12" xfId="0" applyNumberFormat="1" applyFont="1" applyBorder="1" applyAlignment="1">
      <alignment vertical="top" wrapText="1"/>
    </xf>
    <xf numFmtId="4" fontId="0" fillId="0" borderId="0" xfId="0" applyNumberFormat="1" applyAlignment="1">
      <alignment/>
    </xf>
    <xf numFmtId="0" fontId="3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3" fillId="33" borderId="0" xfId="0" applyFont="1" applyFill="1" applyAlignment="1">
      <alignment/>
    </xf>
    <xf numFmtId="4" fontId="14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/>
    </xf>
    <xf numFmtId="4" fontId="9" fillId="0" borderId="13" xfId="0" applyNumberFormat="1" applyFont="1" applyBorder="1" applyAlignment="1">
      <alignment vertical="top" wrapText="1"/>
    </xf>
    <xf numFmtId="4" fontId="8" fillId="0" borderId="17" xfId="0" applyNumberFormat="1" applyFont="1" applyBorder="1" applyAlignment="1">
      <alignment vertical="top" wrapText="1"/>
    </xf>
    <xf numFmtId="4" fontId="5" fillId="0" borderId="15" xfId="0" applyNumberFormat="1" applyFont="1" applyBorder="1" applyAlignment="1">
      <alignment vertical="top" wrapText="1"/>
    </xf>
    <xf numFmtId="0" fontId="12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10" fillId="33" borderId="18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5"/>
  <sheetViews>
    <sheetView tabSelected="1"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1.875" style="23" customWidth="1"/>
    <col min="4" max="4" width="11.125" style="23" customWidth="1"/>
    <col min="5" max="5" width="14.25390625" style="23" customWidth="1"/>
    <col min="6" max="6" width="12.625" style="23" customWidth="1"/>
    <col min="7" max="7" width="11.625" style="23" customWidth="1"/>
    <col min="8" max="8" width="38.75390625" style="23" customWidth="1"/>
    <col min="9" max="9" width="10.125" style="0" bestFit="1" customWidth="1"/>
  </cols>
  <sheetData>
    <row r="1" spans="3:8" ht="12.75" customHeight="1" hidden="1">
      <c r="C1" s="1"/>
      <c r="D1" s="1"/>
      <c r="E1" s="1"/>
      <c r="F1" s="1"/>
      <c r="G1" s="1"/>
      <c r="H1" s="1"/>
    </row>
    <row r="2" spans="3:8" ht="13.5" customHeight="1" hidden="1" thickBot="1">
      <c r="C2" s="1"/>
      <c r="D2" s="1" t="s">
        <v>0</v>
      </c>
      <c r="E2" s="1"/>
      <c r="F2" s="1"/>
      <c r="G2" s="1"/>
      <c r="H2" s="1"/>
    </row>
    <row r="3" spans="3:8" ht="13.5" customHeight="1" hidden="1" thickBot="1">
      <c r="C3" s="2"/>
      <c r="D3" s="3"/>
      <c r="E3" s="3"/>
      <c r="F3" s="3"/>
      <c r="G3" s="3"/>
      <c r="H3" s="4"/>
    </row>
    <row r="4" spans="3:8" ht="12.75" customHeight="1" hidden="1">
      <c r="C4" s="5"/>
      <c r="D4" s="6"/>
      <c r="E4" s="6"/>
      <c r="F4" s="6"/>
      <c r="G4" s="6"/>
      <c r="H4" s="6"/>
    </row>
    <row r="5" spans="3:8" ht="14.25">
      <c r="C5" s="37" t="s">
        <v>1</v>
      </c>
      <c r="D5" s="37"/>
      <c r="E5" s="37"/>
      <c r="F5" s="37"/>
      <c r="G5" s="37"/>
      <c r="H5" s="37"/>
    </row>
    <row r="6" spans="3:8" ht="12.75">
      <c r="C6" s="38" t="s">
        <v>2</v>
      </c>
      <c r="D6" s="38"/>
      <c r="E6" s="38"/>
      <c r="F6" s="38"/>
      <c r="G6" s="38"/>
      <c r="H6" s="38"/>
    </row>
    <row r="7" spans="3:8" ht="13.5" thickBot="1">
      <c r="C7" s="38" t="s">
        <v>22</v>
      </c>
      <c r="D7" s="38"/>
      <c r="E7" s="38"/>
      <c r="F7" s="38"/>
      <c r="G7" s="38"/>
      <c r="H7" s="38"/>
    </row>
    <row r="8" spans="3:8" ht="6" customHeight="1" hidden="1" thickBot="1">
      <c r="C8" s="39"/>
      <c r="D8" s="39"/>
      <c r="E8" s="39"/>
      <c r="F8" s="39"/>
      <c r="G8" s="39"/>
      <c r="H8" s="39"/>
    </row>
    <row r="9" spans="3:8" ht="49.5" customHeight="1" thickBot="1">
      <c r="C9" s="7" t="s">
        <v>3</v>
      </c>
      <c r="D9" s="9" t="s">
        <v>23</v>
      </c>
      <c r="E9" s="9" t="s">
        <v>24</v>
      </c>
      <c r="F9" s="9" t="s">
        <v>25</v>
      </c>
      <c r="G9" s="9" t="s">
        <v>26</v>
      </c>
      <c r="H9" s="8" t="s">
        <v>27</v>
      </c>
    </row>
    <row r="10" spans="3:8" ht="12" customHeight="1" thickBot="1">
      <c r="C10" s="40" t="s">
        <v>4</v>
      </c>
      <c r="D10" s="41"/>
      <c r="E10" s="41"/>
      <c r="F10" s="41"/>
      <c r="G10" s="41"/>
      <c r="H10" s="42"/>
    </row>
    <row r="11" spans="3:8" ht="13.5" customHeight="1" thickBot="1">
      <c r="C11" s="10" t="s">
        <v>5</v>
      </c>
      <c r="D11" s="11">
        <v>736511.86</v>
      </c>
      <c r="E11" s="11">
        <v>636435.33</v>
      </c>
      <c r="F11" s="11">
        <f>1296092.1+172991.18</f>
        <v>1469083.28</v>
      </c>
      <c r="G11" s="28">
        <f>+D11-E11</f>
        <v>100076.53000000003</v>
      </c>
      <c r="H11" s="34" t="s">
        <v>28</v>
      </c>
    </row>
    <row r="12" spans="3:8" ht="13.5" customHeight="1" thickBot="1">
      <c r="C12" s="10" t="s">
        <v>6</v>
      </c>
      <c r="D12" s="12">
        <f>748939.81-26983.22</f>
        <v>721956.5900000001</v>
      </c>
      <c r="E12" s="12">
        <v>586243.74</v>
      </c>
      <c r="F12" s="12">
        <f>894947.77-172991.18</f>
        <v>721956.5900000001</v>
      </c>
      <c r="G12" s="28">
        <f>+D12-E12</f>
        <v>135712.8500000001</v>
      </c>
      <c r="H12" s="43"/>
    </row>
    <row r="13" spans="3:8" ht="13.5" customHeight="1" thickBot="1">
      <c r="C13" s="10" t="s">
        <v>7</v>
      </c>
      <c r="D13" s="12">
        <f>233108.05-9612.62</f>
        <v>223495.43</v>
      </c>
      <c r="E13" s="12">
        <v>186776.36</v>
      </c>
      <c r="F13" s="29">
        <v>258016.35</v>
      </c>
      <c r="G13" s="28">
        <f>+D13-E13</f>
        <v>36719.07000000001</v>
      </c>
      <c r="H13" s="34" t="s">
        <v>29</v>
      </c>
    </row>
    <row r="14" spans="3:8" ht="13.5" customHeight="1" thickBot="1">
      <c r="C14" s="10" t="s">
        <v>8</v>
      </c>
      <c r="D14" s="12">
        <f>+52046.5-1882.08+72705.39-3039.98</f>
        <v>119829.83</v>
      </c>
      <c r="E14" s="12">
        <f>57617.62+40514.9</f>
        <v>98132.52</v>
      </c>
      <c r="F14" s="12">
        <f>81034.88+57742.67</f>
        <v>138777.55</v>
      </c>
      <c r="G14" s="28">
        <f>+D14-E14</f>
        <v>21697.309999999998</v>
      </c>
      <c r="H14" s="35"/>
    </row>
    <row r="15" spans="3:8" ht="13.5" thickBot="1">
      <c r="C15" s="10" t="s">
        <v>9</v>
      </c>
      <c r="D15" s="13">
        <f>SUM(D11:D14)</f>
        <v>1801793.7100000002</v>
      </c>
      <c r="E15" s="13">
        <f>SUM(E11:E14)</f>
        <v>1507587.9499999997</v>
      </c>
      <c r="F15" s="13">
        <f>SUM(F11:F14)</f>
        <v>2587833.77</v>
      </c>
      <c r="G15" s="30">
        <f>D15-E15</f>
        <v>294205.7600000005</v>
      </c>
      <c r="H15" s="31"/>
    </row>
    <row r="16" spans="3:8" ht="13.5" customHeight="1" thickBot="1">
      <c r="C16" s="36" t="s">
        <v>10</v>
      </c>
      <c r="D16" s="36"/>
      <c r="E16" s="36"/>
      <c r="F16" s="36"/>
      <c r="G16" s="36"/>
      <c r="H16" s="36"/>
    </row>
    <row r="17" spans="3:8" ht="13.5" thickBot="1">
      <c r="C17" s="32" t="s">
        <v>30</v>
      </c>
      <c r="D17" s="15">
        <v>665027.39</v>
      </c>
      <c r="E17" s="15">
        <v>567045.83</v>
      </c>
      <c r="F17" s="15">
        <v>758180.74</v>
      </c>
      <c r="G17" s="15">
        <f>+D17-E17</f>
        <v>97981.56000000006</v>
      </c>
      <c r="H17" s="33"/>
    </row>
    <row r="18" spans="3:9" ht="12.75" customHeight="1" thickBot="1">
      <c r="C18" s="10" t="s">
        <v>11</v>
      </c>
      <c r="D18" s="11">
        <v>348008.96</v>
      </c>
      <c r="E18" s="11">
        <v>305595.39</v>
      </c>
      <c r="F18" s="11">
        <f>29665+91406</f>
        <v>121071</v>
      </c>
      <c r="G18" s="15">
        <f>+D18-E18</f>
        <v>42413.57000000001</v>
      </c>
      <c r="H18" s="18" t="s">
        <v>31</v>
      </c>
      <c r="I18" s="16"/>
    </row>
    <row r="19" spans="3:8" ht="13.5" hidden="1" thickBot="1">
      <c r="C19" s="14" t="s">
        <v>12</v>
      </c>
      <c r="D19" s="11"/>
      <c r="E19" s="11"/>
      <c r="F19" s="11"/>
      <c r="G19" s="15">
        <f aca="true" t="shared" si="0" ref="G19:G25">+D19-E19</f>
        <v>0</v>
      </c>
      <c r="H19" s="17"/>
    </row>
    <row r="20" spans="3:8" ht="23.25" thickBot="1">
      <c r="C20" s="14" t="s">
        <v>32</v>
      </c>
      <c r="D20" s="11">
        <v>2703.21</v>
      </c>
      <c r="E20" s="11">
        <v>2325.42</v>
      </c>
      <c r="F20" s="11">
        <v>2703.21</v>
      </c>
      <c r="G20" s="15">
        <f t="shared" si="0"/>
        <v>377.78999999999996</v>
      </c>
      <c r="H20" s="18" t="s">
        <v>33</v>
      </c>
    </row>
    <row r="21" spans="3:8" ht="23.25" thickBot="1">
      <c r="C21" s="10" t="s">
        <v>13</v>
      </c>
      <c r="D21" s="11">
        <v>131532.94</v>
      </c>
      <c r="E21" s="11">
        <v>113956.6</v>
      </c>
      <c r="F21" s="11">
        <f>27137.68*3+14723.9*3</f>
        <v>125584.74</v>
      </c>
      <c r="G21" s="15">
        <f t="shared" si="0"/>
        <v>17576.339999999997</v>
      </c>
      <c r="H21" s="18" t="s">
        <v>34</v>
      </c>
    </row>
    <row r="22" spans="3:8" ht="34.5" thickBot="1">
      <c r="C22" s="10" t="s">
        <v>14</v>
      </c>
      <c r="D22" s="11">
        <v>114621.75</v>
      </c>
      <c r="E22" s="11">
        <v>98822.96</v>
      </c>
      <c r="F22" s="11">
        <f>179808.19+18808.66</f>
        <v>198616.85</v>
      </c>
      <c r="G22" s="15">
        <f t="shared" si="0"/>
        <v>15798.789999999994</v>
      </c>
      <c r="H22" s="18" t="s">
        <v>35</v>
      </c>
    </row>
    <row r="23" spans="3:8" ht="26.25" customHeight="1" thickBot="1">
      <c r="C23" s="10" t="s">
        <v>15</v>
      </c>
      <c r="D23" s="12">
        <f>8504.17-1902.9</f>
        <v>6601.27</v>
      </c>
      <c r="E23" s="12">
        <v>5580.56</v>
      </c>
      <c r="F23" s="12">
        <v>1282.68</v>
      </c>
      <c r="G23" s="15">
        <f t="shared" si="0"/>
        <v>1020.71</v>
      </c>
      <c r="H23" s="18" t="s">
        <v>36</v>
      </c>
    </row>
    <row r="24" spans="3:8" ht="37.5" customHeight="1" hidden="1" thickBot="1">
      <c r="C24" s="10" t="s">
        <v>21</v>
      </c>
      <c r="D24" s="12">
        <v>0</v>
      </c>
      <c r="E24" s="12">
        <v>0</v>
      </c>
      <c r="F24" s="12"/>
      <c r="G24" s="15">
        <f t="shared" si="0"/>
        <v>0</v>
      </c>
      <c r="H24" s="18"/>
    </row>
    <row r="25" spans="3:8" ht="24.75" customHeight="1" thickBot="1">
      <c r="C25" s="10" t="s">
        <v>16</v>
      </c>
      <c r="D25" s="12">
        <v>25149.62</v>
      </c>
      <c r="E25" s="12">
        <v>21538.44</v>
      </c>
      <c r="F25" s="12">
        <f>2384.18+10224.25+18566.21+3283</f>
        <v>34457.64</v>
      </c>
      <c r="G25" s="15">
        <f t="shared" si="0"/>
        <v>3611.1800000000003</v>
      </c>
      <c r="H25" s="18" t="s">
        <v>37</v>
      </c>
    </row>
    <row r="26" spans="3:8" s="19" customFormat="1" ht="17.25" customHeight="1" thickBot="1">
      <c r="C26" s="10" t="s">
        <v>9</v>
      </c>
      <c r="D26" s="13">
        <f>SUM(D17:D25)</f>
        <v>1293645.1400000001</v>
      </c>
      <c r="E26" s="13">
        <f>SUM(E17:E25)</f>
        <v>1114865.2</v>
      </c>
      <c r="F26" s="13">
        <f>SUM(F17:F25)</f>
        <v>1241896.8599999999</v>
      </c>
      <c r="G26" s="30">
        <f>D26-E26</f>
        <v>178779.94000000018</v>
      </c>
      <c r="H26" s="17"/>
    </row>
    <row r="27" spans="3:8" ht="12.75" customHeight="1" hidden="1" thickBot="1">
      <c r="C27" s="22"/>
      <c r="D27" s="22"/>
      <c r="E27" s="22"/>
      <c r="F27" s="22"/>
      <c r="G27" s="22"/>
      <c r="H27" s="22"/>
    </row>
    <row r="28" spans="3:8" ht="12.75" customHeight="1" hidden="1" thickBot="1">
      <c r="C28" s="22"/>
      <c r="D28" s="24"/>
      <c r="E28" s="22"/>
      <c r="F28" s="22"/>
      <c r="G28" s="22"/>
      <c r="H28" s="22"/>
    </row>
    <row r="29" spans="3:8" ht="12.75" customHeight="1" hidden="1">
      <c r="C29" s="22"/>
      <c r="D29" s="22"/>
      <c r="E29" s="22"/>
      <c r="F29" s="22"/>
      <c r="G29" s="22"/>
      <c r="H29" s="22"/>
    </row>
    <row r="30" spans="3:8" ht="12.75" customHeight="1" hidden="1">
      <c r="C30" s="22"/>
      <c r="D30" s="22"/>
      <c r="E30" s="22"/>
      <c r="F30" s="22"/>
      <c r="G30" s="22"/>
      <c r="H30" s="22"/>
    </row>
    <row r="31" spans="3:8" ht="12.75" customHeight="1" hidden="1">
      <c r="C31" s="22"/>
      <c r="D31" s="22"/>
      <c r="E31" s="22"/>
      <c r="F31" s="22"/>
      <c r="G31" s="22"/>
      <c r="H31" s="22"/>
    </row>
    <row r="32" spans="3:8" ht="12.75" customHeight="1" hidden="1">
      <c r="C32" s="22"/>
      <c r="D32" s="22"/>
      <c r="E32" s="22"/>
      <c r="F32" s="22"/>
      <c r="G32" s="22"/>
      <c r="H32" s="22"/>
    </row>
    <row r="33" spans="3:8" ht="12.75" customHeight="1" hidden="1">
      <c r="C33" s="22"/>
      <c r="D33" s="22"/>
      <c r="E33" s="22"/>
      <c r="F33" s="22"/>
      <c r="G33" s="22"/>
      <c r="H33" s="22"/>
    </row>
    <row r="34" spans="3:8" ht="12.75" customHeight="1" hidden="1">
      <c r="C34" s="22"/>
      <c r="D34" s="22"/>
      <c r="E34" s="22"/>
      <c r="F34" s="22"/>
      <c r="G34" s="22"/>
      <c r="H34" s="22"/>
    </row>
    <row r="35" spans="3:8" ht="21" customHeight="1">
      <c r="C35" s="20" t="s">
        <v>38</v>
      </c>
      <c r="D35" s="20"/>
      <c r="E35" s="20"/>
      <c r="F35" s="20"/>
      <c r="G35" s="21">
        <f>G15+G26</f>
        <v>472985.70000000065</v>
      </c>
      <c r="H35" s="22"/>
    </row>
  </sheetData>
  <sheetProtection/>
  <mergeCells count="8">
    <mergeCell ref="H13:H14"/>
    <mergeCell ref="C16:H16"/>
    <mergeCell ref="C5:H5"/>
    <mergeCell ref="C6:H6"/>
    <mergeCell ref="C7:H7"/>
    <mergeCell ref="C8:H8"/>
    <mergeCell ref="C10:H10"/>
    <mergeCell ref="H11:H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14"/>
  <sheetViews>
    <sheetView view="pageBreakPreview" zoomScale="120" zoomScaleSheetLayoutView="120" zoomScalePageLayoutView="0" workbookViewId="0" topLeftCell="A1">
      <selection activeCell="B3" sqref="B3"/>
    </sheetView>
  </sheetViews>
  <sheetFormatPr defaultColWidth="9.00390625" defaultRowHeight="12.75"/>
  <cols>
    <col min="2" max="2" width="13.25390625" style="0" customWidth="1"/>
    <col min="3" max="3" width="16.625" style="0" customWidth="1"/>
    <col min="4" max="4" width="16.25390625" style="0" customWidth="1"/>
    <col min="5" max="5" width="17.375" style="0" customWidth="1"/>
    <col min="6" max="6" width="14.25390625" style="0" customWidth="1"/>
  </cols>
  <sheetData>
    <row r="4" spans="1:6" ht="12.75">
      <c r="A4" s="44" t="s">
        <v>17</v>
      </c>
      <c r="B4" s="44"/>
      <c r="C4" s="44"/>
      <c r="D4" s="44"/>
      <c r="E4" s="44"/>
      <c r="F4" s="44"/>
    </row>
    <row r="5" spans="1:6" ht="12.75">
      <c r="A5" s="44" t="s">
        <v>18</v>
      </c>
      <c r="B5" s="44"/>
      <c r="C5" s="44"/>
      <c r="D5" s="44"/>
      <c r="E5" s="44"/>
      <c r="F5" s="44"/>
    </row>
    <row r="6" spans="1:6" ht="12.75">
      <c r="A6" s="44" t="s">
        <v>39</v>
      </c>
      <c r="B6" s="44"/>
      <c r="C6" s="44"/>
      <c r="D6" s="44"/>
      <c r="E6" s="44"/>
      <c r="F6" s="44"/>
    </row>
    <row r="7" spans="1:6" ht="38.25">
      <c r="A7" s="26" t="s">
        <v>19</v>
      </c>
      <c r="B7" s="26" t="s">
        <v>40</v>
      </c>
      <c r="C7" s="26" t="s">
        <v>41</v>
      </c>
      <c r="D7" s="26" t="s">
        <v>42</v>
      </c>
      <c r="E7" s="26" t="s">
        <v>43</v>
      </c>
      <c r="F7" s="26" t="s">
        <v>44</v>
      </c>
    </row>
    <row r="8" spans="1:6" ht="15">
      <c r="A8" s="27" t="s">
        <v>20</v>
      </c>
      <c r="B8" s="27">
        <v>348009</v>
      </c>
      <c r="C8" s="27">
        <v>305595</v>
      </c>
      <c r="D8" s="27">
        <f>B8-C8</f>
        <v>42414</v>
      </c>
      <c r="E8" s="27">
        <v>121071</v>
      </c>
      <c r="F8" s="27">
        <f>C8-E8</f>
        <v>184524</v>
      </c>
    </row>
    <row r="10" ht="15">
      <c r="A10" t="s">
        <v>45</v>
      </c>
    </row>
    <row r="11" spans="1:3" ht="12.75">
      <c r="A11" t="s">
        <v>46</v>
      </c>
      <c r="C11" s="25"/>
    </row>
    <row r="12" ht="12.75">
      <c r="A12" t="s">
        <v>47</v>
      </c>
    </row>
    <row r="13" ht="12.75">
      <c r="A13" t="s">
        <v>48</v>
      </c>
    </row>
    <row r="14" ht="12.75">
      <c r="A14" t="s">
        <v>49</v>
      </c>
    </row>
  </sheetData>
  <sheetProtection/>
  <mergeCells count="3">
    <mergeCell ref="A6:F6"/>
    <mergeCell ref="A4:F4"/>
    <mergeCell ref="A5:F5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2011-03-25T07:21:37Z</dcterms:created>
  <dcterms:modified xsi:type="dcterms:W3CDTF">2013-06-04T06:38:21Z</dcterms:modified>
  <cp:category/>
  <cp:version/>
  <cp:contentType/>
  <cp:contentStatus/>
</cp:coreProperties>
</file>