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щий" sheetId="1" r:id="rId1"/>
    <sheet name="тек.рем." sheetId="2" r:id="rId2"/>
  </sheets>
  <definedNames/>
  <calcPr fullCalcOnLoad="1"/>
</workbook>
</file>

<file path=xl/sharedStrings.xml><?xml version="1.0" encoding="utf-8"?>
<sst xmlns="http://schemas.openxmlformats.org/spreadsheetml/2006/main" count="70" uniqueCount="62">
  <si>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</si>
  <si>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</si>
  <si>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</si>
  <si>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4/1  по ул. Центральная с 01.01.2010г. по 31.12.2010г.</t>
  </si>
  <si>
    <t>наименование</t>
  </si>
  <si>
    <t>Задолженность населения на 01.01.2010г. (руб.)</t>
  </si>
  <si>
    <t>Начислено населению за 2010г. (руб.)</t>
  </si>
  <si>
    <t>Поступило в счет оплаты в 2010г. (руб.)</t>
  </si>
  <si>
    <t>Перечислено поставщику услуг</t>
  </si>
  <si>
    <t>Задолженность населения на 01.01.2011г, (руб.)</t>
  </si>
  <si>
    <t>Наименование поставщика</t>
  </si>
  <si>
    <t>Коммунальные услуги</t>
  </si>
  <si>
    <t>Отопление</t>
  </si>
  <si>
    <t>ООО"ЦБИ"</t>
  </si>
  <si>
    <t>Горячее водоснабжение</t>
  </si>
  <si>
    <t>Холодное водоснабжение</t>
  </si>
  <si>
    <t>ОАО "Сертоловский Водоканал"</t>
  </si>
  <si>
    <t>Водоотведение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</si>
  <si>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</si>
  <si>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</si>
  <si>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</si>
  <si>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</si>
  <si>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Н/2008-12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</si>
  <si>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</si>
  <si>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</si>
  <si>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</si>
  <si>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</si>
  <si>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</si>
  <si>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>ОАО"Экотранс"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</si>
  <si>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</si>
  <si>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</si>
  <si>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</si>
  <si>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</si>
  <si>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>ООО"ПСФ"Энергорос"</t>
  </si>
  <si>
    <t>Прочие поступления</t>
  </si>
  <si>
    <t>Размещение Интернет оборудования</t>
  </si>
  <si>
    <t xml:space="preserve">Поступило от ООО "Домашние сети" за размещение интернет оборудования 4320,00 руб. </t>
  </si>
  <si>
    <t>ООО "Домашние сети"</t>
  </si>
  <si>
    <t>Общая задолженность по дому  на 01.01.2011г.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</si>
  <si>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</si>
  <si>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</si>
  <si>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</si>
  <si>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</si>
  <si>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4/1 по ул. Центральная с 01.01.2010г. по 31.12.2010г.</t>
  </si>
  <si>
    <t>№                             п/п</t>
  </si>
  <si>
    <t>Остаток на 01.01.2010г., тыс.руб.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</si>
  <si>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</si>
  <si>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</si>
  <si>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</si>
  <si>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</si>
  <si>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01.01.2011г., тыс.руб.</t>
  </si>
  <si>
    <t>Переходящий остаток,                     тыс.руб.</t>
  </si>
  <si>
    <t>1.</t>
  </si>
  <si>
    <r>
      <t xml:space="preserve">Затраты по статье "текущий ремонт" составили </t>
    </r>
    <r>
      <rPr>
        <b/>
        <sz val="11"/>
        <color indexed="8"/>
        <rFont val="Calibri"/>
        <family val="2"/>
      </rPr>
      <t xml:space="preserve">275.86 </t>
    </r>
    <r>
      <rPr>
        <sz val="10"/>
        <rFont val="Arial Cyr"/>
        <family val="0"/>
      </rPr>
      <t>тыс.рублей, в том числе:</t>
    </r>
  </si>
  <si>
    <t>косметический ремонт подъезда - 21.92 т.р.</t>
  </si>
  <si>
    <t>ремонт ЦО, ГВС, ХВС - 28.21 т.р.</t>
  </si>
  <si>
    <t>ремонт канализации - 7.35 т.р.</t>
  </si>
  <si>
    <t>ремонт лифт. оборудования - 148.48 т.р.</t>
  </si>
  <si>
    <t>содержание аварийной службы - 27.31 т.р.</t>
  </si>
  <si>
    <t>пожарная декларация - 15.47 т.р.</t>
  </si>
  <si>
    <t>замена выключателей, ламп, розеток, ремонт проводки - 7.77 т.р.</t>
  </si>
  <si>
    <t>прочее - 19.35 т.р.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</si>
</sst>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0">
    <font>
      <sz val="10"/>
      <name val="Arial Cyr"/>
      <family val="0"/>
    </font>
    <font>
      <sz val="11"/>
      <color indexed="8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33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33" fillId="31" borderId="8" applyNumberFormat="0" applyFont="0" applyAlignment="0" applyProtection="0"/>
    <xf numFmtId="9" fontId="33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2" fillId="33" borderId="0" xfId="0" applyFont="1" applyFill="1" applyBorder="1" applyAlignment="1">
      <alignment/>
    </xf>
    <xf numFmtId="0" fontId="6" fillId="0" borderId="13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right" vertical="top" wrapText="1"/>
    </xf>
    <xf numFmtId="4" fontId="9" fillId="0" borderId="15" xfId="0" applyNumberFormat="1" applyFont="1" applyBorder="1" applyAlignment="1">
      <alignment vertical="top" wrapText="1"/>
    </xf>
    <xf numFmtId="4" fontId="8" fillId="0" borderId="15" xfId="0" applyNumberFormat="1" applyFont="1" applyBorder="1" applyAlignment="1">
      <alignment vertical="top" wrapText="1"/>
    </xf>
    <xf numFmtId="4" fontId="3" fillId="0" borderId="15" xfId="0" applyNumberFormat="1" applyFont="1" applyBorder="1" applyAlignment="1">
      <alignment vertical="top" wrapText="1"/>
    </xf>
    <xf numFmtId="0" fontId="12" fillId="0" borderId="13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4" fontId="8" fillId="0" borderId="12" xfId="0" applyNumberFormat="1" applyFont="1" applyBorder="1" applyAlignment="1">
      <alignment horizontal="right" vertical="top" wrapText="1"/>
    </xf>
    <xf numFmtId="4" fontId="9" fillId="0" borderId="12" xfId="0" applyNumberFormat="1" applyFont="1" applyBorder="1" applyAlignment="1">
      <alignment vertical="top" wrapText="1"/>
    </xf>
    <xf numFmtId="4" fontId="9" fillId="0" borderId="12" xfId="0" applyNumberFormat="1" applyFont="1" applyBorder="1" applyAlignment="1">
      <alignment horizontal="right" vertical="top" wrapText="1"/>
    </xf>
    <xf numFmtId="4" fontId="0" fillId="0" borderId="0" xfId="0" applyNumberFormat="1" applyAlignment="1">
      <alignment/>
    </xf>
    <xf numFmtId="4" fontId="13" fillId="0" borderId="15" xfId="0" applyNumberFormat="1" applyFont="1" applyBorder="1" applyAlignment="1">
      <alignment horizontal="right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33" borderId="10" xfId="0" applyFont="1" applyFill="1" applyBorder="1" applyAlignment="1">
      <alignment horizontal="center" wrapText="1"/>
    </xf>
    <xf numFmtId="0" fontId="13" fillId="33" borderId="16" xfId="0" applyFont="1" applyFill="1" applyBorder="1" applyAlignment="1">
      <alignment horizontal="center" vertical="top"/>
    </xf>
    <xf numFmtId="0" fontId="14" fillId="33" borderId="0" xfId="0" applyFont="1" applyFill="1" applyAlignment="1">
      <alignment/>
    </xf>
    <xf numFmtId="4" fontId="15" fillId="33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0" fontId="16" fillId="33" borderId="0" xfId="0" applyFont="1" applyFill="1" applyAlignment="1">
      <alignment/>
    </xf>
    <xf numFmtId="0" fontId="13" fillId="33" borderId="0" xfId="0" applyFont="1" applyFill="1" applyAlignment="1">
      <alignment/>
    </xf>
    <xf numFmtId="0" fontId="8" fillId="0" borderId="0" xfId="0" applyFont="1" applyAlignment="1">
      <alignment/>
    </xf>
    <xf numFmtId="0" fontId="33" fillId="0" borderId="0" xfId="52">
      <alignment/>
      <protection/>
    </xf>
    <xf numFmtId="0" fontId="33" fillId="0" borderId="17" xfId="52" applyBorder="1" applyAlignment="1">
      <alignment horizontal="center" vertical="center" wrapText="1"/>
      <protection/>
    </xf>
    <xf numFmtId="0" fontId="33" fillId="0" borderId="17" xfId="52" applyFont="1" applyBorder="1" applyAlignment="1">
      <alignment horizontal="center" vertical="center" wrapText="1"/>
      <protection/>
    </xf>
    <xf numFmtId="0" fontId="41" fillId="0" borderId="17" xfId="52" applyFont="1" applyBorder="1" applyAlignment="1">
      <alignment horizontal="center" vertical="center"/>
      <protection/>
    </xf>
    <xf numFmtId="0" fontId="33" fillId="0" borderId="0" xfId="52" applyBorder="1">
      <alignment/>
      <protection/>
    </xf>
    <xf numFmtId="0" fontId="4" fillId="33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8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10" fillId="33" borderId="20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top" wrapText="1"/>
    </xf>
    <xf numFmtId="4" fontId="8" fillId="0" borderId="10" xfId="0" applyNumberFormat="1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3" fillId="0" borderId="0" xfId="52" applyAlignment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J36"/>
  <sheetViews>
    <sheetView tabSelected="1" zoomScalePageLayoutView="0" workbookViewId="0" topLeftCell="C5">
      <selection activeCell="C5" sqref="C5:I5"/>
    </sheetView>
  </sheetViews>
  <sheetFormatPr defaultColWidth="9.00390625" defaultRowHeight="12.75"/>
  <cols>
    <col min="1" max="1" width="3.375" style="0" hidden="1" customWidth="1"/>
    <col min="2" max="2" width="9.125" style="0" hidden="1" customWidth="1"/>
    <col min="3" max="3" width="23.00390625" style="34" customWidth="1"/>
    <col min="4" max="4" width="14.375" style="34" customWidth="1"/>
    <col min="5" max="5" width="12.625" style="34" customWidth="1"/>
    <col min="6" max="6" width="14.25390625" style="34" customWidth="1"/>
    <col min="7" max="7" width="11.875" style="34" customWidth="1"/>
    <col min="8" max="8" width="14.125" style="34" customWidth="1"/>
    <col min="9" max="9" width="22.00390625" style="34" customWidth="1"/>
    <col min="10" max="10" width="10.125" style="0" bestFit="1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2"/>
      <c r="D3" s="3"/>
      <c r="E3" s="4"/>
      <c r="F3" s="4"/>
      <c r="G3" s="4"/>
      <c r="H3" s="4"/>
      <c r="I3" s="5"/>
    </row>
    <row r="4" spans="3:9" ht="12.75" customHeight="1" hidden="1">
      <c r="C4" s="6"/>
      <c r="D4" s="6"/>
      <c r="E4" s="7"/>
      <c r="F4" s="7"/>
      <c r="G4" s="7"/>
      <c r="H4" s="7"/>
      <c r="I4" s="7"/>
    </row>
    <row r="5" spans="3:9" ht="14.25">
      <c r="C5" s="40" t="s">
        <v>1</v>
      </c>
      <c r="D5" s="40"/>
      <c r="E5" s="40"/>
      <c r="F5" s="40"/>
      <c r="G5" s="40"/>
      <c r="H5" s="40"/>
      <c r="I5" s="40"/>
    </row>
    <row r="6" spans="3:9" ht="12.75">
      <c r="C6" s="41" t="s">
        <v>2</v>
      </c>
      <c r="D6" s="41"/>
      <c r="E6" s="41"/>
      <c r="F6" s="41"/>
      <c r="G6" s="41"/>
      <c r="H6" s="41"/>
      <c r="I6" s="41"/>
    </row>
    <row r="7" spans="3:9" ht="13.5" thickBot="1">
      <c r="C7" s="41" t="s">
        <v>3</v>
      </c>
      <c r="D7" s="41"/>
      <c r="E7" s="41"/>
      <c r="F7" s="41"/>
      <c r="G7" s="41"/>
      <c r="H7" s="41"/>
      <c r="I7" s="41"/>
    </row>
    <row r="8" spans="3:9" ht="6" customHeight="1" hidden="1" thickBot="1">
      <c r="C8" s="42"/>
      <c r="D8" s="42"/>
      <c r="E8" s="42"/>
      <c r="F8" s="42"/>
      <c r="G8" s="42"/>
      <c r="H8" s="42"/>
      <c r="I8" s="42"/>
    </row>
    <row r="9" spans="3:9" ht="50.25" customHeight="1" thickBot="1">
      <c r="C9" s="8" t="s">
        <v>4</v>
      </c>
      <c r="D9" s="9" t="s">
        <v>5</v>
      </c>
      <c r="E9" s="10" t="s">
        <v>6</v>
      </c>
      <c r="F9" s="10" t="s">
        <v>7</v>
      </c>
      <c r="G9" s="10" t="s">
        <v>8</v>
      </c>
      <c r="H9" s="10" t="s">
        <v>9</v>
      </c>
      <c r="I9" s="9" t="s">
        <v>10</v>
      </c>
    </row>
    <row r="10" spans="3:9" ht="12" customHeight="1" thickBot="1">
      <c r="C10" s="43" t="s">
        <v>11</v>
      </c>
      <c r="D10" s="44"/>
      <c r="E10" s="44"/>
      <c r="F10" s="44"/>
      <c r="G10" s="44"/>
      <c r="H10" s="44"/>
      <c r="I10" s="45"/>
    </row>
    <row r="11" spans="3:9" ht="13.5" customHeight="1" thickBot="1">
      <c r="C11" s="11" t="s">
        <v>12</v>
      </c>
      <c r="D11" s="12">
        <v>181222.97999999998</v>
      </c>
      <c r="E11" s="13">
        <f>1584491.93+74768.49</f>
        <v>1659260.42</v>
      </c>
      <c r="F11" s="13">
        <v>1659125.66</v>
      </c>
      <c r="G11" s="13">
        <f>+F11</f>
        <v>1659125.66</v>
      </c>
      <c r="H11" s="13">
        <f>+D11+E11-F11</f>
        <v>181357.74</v>
      </c>
      <c r="I11" s="46" t="s">
        <v>13</v>
      </c>
    </row>
    <row r="12" spans="3:9" ht="13.5" customHeight="1" thickBot="1">
      <c r="C12" s="11" t="s">
        <v>14</v>
      </c>
      <c r="D12" s="12">
        <v>173001.19999999995</v>
      </c>
      <c r="E12" s="14">
        <f>937457.46-62224.92</f>
        <v>875232.5399999999</v>
      </c>
      <c r="F12" s="14">
        <v>881305.57</v>
      </c>
      <c r="G12" s="13">
        <f>+F12</f>
        <v>881305.57</v>
      </c>
      <c r="H12" s="13">
        <f>+D12+E12-F12</f>
        <v>166928.16999999993</v>
      </c>
      <c r="I12" s="47"/>
    </row>
    <row r="13" spans="3:9" ht="13.5" customHeight="1" thickBot="1">
      <c r="C13" s="11" t="s">
        <v>15</v>
      </c>
      <c r="D13" s="12">
        <v>47181.899999999965</v>
      </c>
      <c r="E13" s="14">
        <f>318303.33-9766.26</f>
        <v>308537.07</v>
      </c>
      <c r="F13" s="14">
        <v>312678.93</v>
      </c>
      <c r="G13" s="13">
        <f>+F13</f>
        <v>312678.93</v>
      </c>
      <c r="H13" s="13">
        <f>+D13+E13-F13</f>
        <v>43040.03999999998</v>
      </c>
      <c r="I13" s="46" t="s">
        <v>16</v>
      </c>
    </row>
    <row r="14" spans="3:9" ht="13.5" customHeight="1" thickBot="1">
      <c r="C14" s="11" t="s">
        <v>17</v>
      </c>
      <c r="D14" s="12">
        <v>27579.74999999997</v>
      </c>
      <c r="E14" s="14">
        <f>77493.12-5015.96+106428.82-3264.83</f>
        <v>175641.15</v>
      </c>
      <c r="F14" s="14">
        <f>104446.28+71315.44</f>
        <v>175761.72</v>
      </c>
      <c r="G14" s="13">
        <f>+F14</f>
        <v>175761.72</v>
      </c>
      <c r="H14" s="13">
        <f>+D14+E14-F14</f>
        <v>27459.179999999964</v>
      </c>
      <c r="I14" s="48"/>
    </row>
    <row r="15" spans="3:9" ht="13.5" thickBot="1">
      <c r="C15" s="11" t="s">
        <v>18</v>
      </c>
      <c r="D15" s="15">
        <f>SUM(D11:D14)</f>
        <v>428985.82999999984</v>
      </c>
      <c r="E15" s="15">
        <f>SUM(E11:E14)</f>
        <v>3018671.1799999997</v>
      </c>
      <c r="F15" s="15">
        <f>SUM(F11:F14)</f>
        <v>3028871.8800000004</v>
      </c>
      <c r="G15" s="15">
        <f>SUM(G11:G14)</f>
        <v>3028871.8800000004</v>
      </c>
      <c r="H15" s="15">
        <f>SUM(H11:H14)</f>
        <v>418785.1299999999</v>
      </c>
      <c r="I15" s="16"/>
    </row>
    <row r="16" spans="3:9" ht="13.5" customHeight="1" thickBot="1">
      <c r="C16" s="49" t="s">
        <v>19</v>
      </c>
      <c r="D16" s="49"/>
      <c r="E16" s="49"/>
      <c r="F16" s="49"/>
      <c r="G16" s="49"/>
      <c r="H16" s="49"/>
      <c r="I16" s="49"/>
    </row>
    <row r="17" spans="3:9" ht="39" customHeight="1" thickBot="1">
      <c r="C17" s="17" t="s">
        <v>4</v>
      </c>
      <c r="D17" s="9" t="s">
        <v>5</v>
      </c>
      <c r="E17" s="10" t="s">
        <v>6</v>
      </c>
      <c r="F17" s="10" t="s">
        <v>7</v>
      </c>
      <c r="G17" s="10" t="s">
        <v>8</v>
      </c>
      <c r="H17" s="10" t="s">
        <v>9</v>
      </c>
      <c r="I17" s="18" t="s">
        <v>20</v>
      </c>
    </row>
    <row r="18" spans="3:9" ht="19.5" customHeight="1" thickBot="1">
      <c r="C18" s="8" t="s">
        <v>21</v>
      </c>
      <c r="D18" s="19">
        <v>120525.5</v>
      </c>
      <c r="E18" s="20">
        <f>1010601.51-576.5</f>
        <v>1010025.01</v>
      </c>
      <c r="F18" s="20">
        <v>1013845.9</v>
      </c>
      <c r="G18" s="20">
        <f>+F18</f>
        <v>1013845.9</v>
      </c>
      <c r="H18" s="20">
        <f>+D18+E18-F18</f>
        <v>116704.60999999999</v>
      </c>
      <c r="I18" s="50" t="s">
        <v>22</v>
      </c>
    </row>
    <row r="19" spans="3:10" ht="17.25" customHeight="1" thickBot="1">
      <c r="C19" s="11" t="s">
        <v>23</v>
      </c>
      <c r="D19" s="12">
        <v>48874.39999999991</v>
      </c>
      <c r="E19" s="13">
        <f>345181.09-196.91</f>
        <v>344984.18000000005</v>
      </c>
      <c r="F19" s="13">
        <v>350830.58</v>
      </c>
      <c r="G19" s="21">
        <v>275855.41</v>
      </c>
      <c r="H19" s="20">
        <f aca="true" t="shared" si="0" ref="H19:H25">+D19+E19-F19</f>
        <v>43027.99999999994</v>
      </c>
      <c r="I19" s="47"/>
      <c r="J19" s="22"/>
    </row>
    <row r="20" spans="3:9" ht="13.5" hidden="1" thickBot="1">
      <c r="C20" s="17" t="s">
        <v>24</v>
      </c>
      <c r="D20" s="23">
        <v>0</v>
      </c>
      <c r="E20" s="13"/>
      <c r="F20" s="13"/>
      <c r="G20" s="20">
        <f aca="true" t="shared" si="1" ref="G20:G25">+F20</f>
        <v>0</v>
      </c>
      <c r="H20" s="20">
        <f t="shared" si="0"/>
        <v>0</v>
      </c>
      <c r="I20" s="24"/>
    </row>
    <row r="21" spans="3:9" ht="23.25" thickBot="1">
      <c r="C21" s="11" t="s">
        <v>25</v>
      </c>
      <c r="D21" s="12">
        <v>21296.72999999998</v>
      </c>
      <c r="E21" s="13">
        <f>167831.31-98.23</f>
        <v>167733.08</v>
      </c>
      <c r="F21" s="13">
        <v>168804.36</v>
      </c>
      <c r="G21" s="20">
        <f t="shared" si="1"/>
        <v>168804.36</v>
      </c>
      <c r="H21" s="20">
        <f t="shared" si="0"/>
        <v>20225.449999999983</v>
      </c>
      <c r="I21" s="25" t="s">
        <v>26</v>
      </c>
    </row>
    <row r="22" spans="3:9" ht="13.5" thickBot="1">
      <c r="C22" s="11" t="s">
        <v>27</v>
      </c>
      <c r="D22" s="12">
        <v>19028.280000000028</v>
      </c>
      <c r="E22" s="13">
        <f>242997.95-138.62</f>
        <v>242859.33000000002</v>
      </c>
      <c r="F22" s="13">
        <v>236590.73</v>
      </c>
      <c r="G22" s="20">
        <f t="shared" si="1"/>
        <v>236590.73</v>
      </c>
      <c r="H22" s="20">
        <f t="shared" si="0"/>
        <v>25296.880000000034</v>
      </c>
      <c r="I22" s="25" t="s">
        <v>28</v>
      </c>
    </row>
    <row r="23" spans="3:9" ht="26.25" customHeight="1" thickBot="1">
      <c r="C23" s="11" t="s">
        <v>29</v>
      </c>
      <c r="D23" s="12">
        <v>1257.4899999999998</v>
      </c>
      <c r="E23" s="14">
        <f>11264.79-6.43</f>
        <v>11258.36</v>
      </c>
      <c r="F23" s="14">
        <f>11244.3+0.43</f>
        <v>11244.73</v>
      </c>
      <c r="G23" s="20">
        <f t="shared" si="1"/>
        <v>11244.73</v>
      </c>
      <c r="H23" s="20">
        <f>+D23+E23-F23</f>
        <v>1271.1200000000008</v>
      </c>
      <c r="I23" s="25" t="s">
        <v>30</v>
      </c>
    </row>
    <row r="24" spans="3:9" ht="24" customHeight="1" thickBot="1">
      <c r="C24" s="17" t="s">
        <v>31</v>
      </c>
      <c r="D24" s="12">
        <v>0</v>
      </c>
      <c r="E24" s="14">
        <f>144723.32-4078.83</f>
        <v>140644.49000000002</v>
      </c>
      <c r="F24" s="14">
        <v>127220.19</v>
      </c>
      <c r="G24" s="20">
        <f t="shared" si="1"/>
        <v>127220.19</v>
      </c>
      <c r="H24" s="20">
        <f>+D24+E24-F24</f>
        <v>13424.300000000017</v>
      </c>
      <c r="I24" s="25"/>
    </row>
    <row r="25" spans="3:9" ht="16.5" customHeight="1" thickBot="1">
      <c r="C25" s="11" t="s">
        <v>32</v>
      </c>
      <c r="D25" s="12">
        <v>4382.200000000001</v>
      </c>
      <c r="E25" s="14">
        <f>32990.8-18.82</f>
        <v>32971.98</v>
      </c>
      <c r="F25" s="14">
        <v>33404.46</v>
      </c>
      <c r="G25" s="20">
        <f t="shared" si="1"/>
        <v>33404.46</v>
      </c>
      <c r="H25" s="20">
        <f t="shared" si="0"/>
        <v>3949.7200000000084</v>
      </c>
      <c r="I25" s="25" t="s">
        <v>33</v>
      </c>
    </row>
    <row r="26" spans="3:9" s="26" customFormat="1" ht="17.25" customHeight="1" thickBot="1">
      <c r="C26" s="11" t="s">
        <v>18</v>
      </c>
      <c r="D26" s="15">
        <f>SUM(D18:D25)</f>
        <v>215364.59999999992</v>
      </c>
      <c r="E26" s="15">
        <f>SUM(E18:E25)</f>
        <v>1950476.4300000002</v>
      </c>
      <c r="F26" s="15">
        <f>SUM(F18:F25)</f>
        <v>1941940.9499999997</v>
      </c>
      <c r="G26" s="15">
        <f>SUM(G18:G25)</f>
        <v>1866965.7799999998</v>
      </c>
      <c r="H26" s="15">
        <f>SUM(H18:H25)</f>
        <v>223900.07999999996</v>
      </c>
      <c r="I26" s="24"/>
    </row>
    <row r="27" spans="3:9" ht="13.5" customHeight="1" thickBot="1">
      <c r="C27" s="51" t="s">
        <v>34</v>
      </c>
      <c r="D27" s="51"/>
      <c r="E27" s="51"/>
      <c r="F27" s="51"/>
      <c r="G27" s="51"/>
      <c r="H27" s="51"/>
      <c r="I27" s="51"/>
    </row>
    <row r="28" spans="3:9" ht="28.5" customHeight="1" thickBot="1">
      <c r="C28" s="27" t="s">
        <v>35</v>
      </c>
      <c r="D28" s="52" t="s">
        <v>36</v>
      </c>
      <c r="E28" s="53"/>
      <c r="F28" s="53"/>
      <c r="G28" s="53"/>
      <c r="H28" s="54"/>
      <c r="I28" s="28" t="s">
        <v>37</v>
      </c>
    </row>
    <row r="29" spans="3:9" ht="14.25" customHeight="1">
      <c r="C29" s="29" t="s">
        <v>38</v>
      </c>
      <c r="D29" s="29"/>
      <c r="E29" s="29"/>
      <c r="F29" s="29"/>
      <c r="G29" s="29"/>
      <c r="H29" s="30">
        <f>+H15+H26+H28</f>
        <v>642685.2099999998</v>
      </c>
      <c r="I29" s="31"/>
    </row>
    <row r="30" spans="3:9" ht="15">
      <c r="C30" s="32" t="s">
        <v>39</v>
      </c>
      <c r="D30" s="32"/>
      <c r="E30" s="31"/>
      <c r="F30" s="31"/>
      <c r="G30" s="31"/>
      <c r="H30" s="31"/>
      <c r="I30" s="31"/>
    </row>
    <row r="31" spans="3:9" ht="12.75" customHeight="1">
      <c r="C31" s="33" t="s">
        <v>40</v>
      </c>
      <c r="D31" s="31"/>
      <c r="E31" s="31"/>
      <c r="F31" s="31"/>
      <c r="G31" s="31"/>
      <c r="H31" s="31"/>
      <c r="I31" s="31"/>
    </row>
    <row r="32" spans="3:9" ht="12.75" hidden="1">
      <c r="C32" s="31"/>
      <c r="D32" s="31"/>
      <c r="E32" s="31"/>
      <c r="F32" s="31"/>
      <c r="G32" s="31"/>
      <c r="H32" s="31"/>
      <c r="I32" s="31"/>
    </row>
    <row r="33" spans="3:9" ht="12.75" hidden="1">
      <c r="C33" s="31"/>
      <c r="D33" s="31"/>
      <c r="E33" s="31"/>
      <c r="F33" s="31"/>
      <c r="G33" s="31"/>
      <c r="H33" s="31"/>
      <c r="I33" s="31"/>
    </row>
    <row r="34" spans="3:9" ht="12.75" hidden="1">
      <c r="C34" s="1"/>
      <c r="D34" s="1"/>
      <c r="E34" s="1"/>
      <c r="F34" s="1"/>
      <c r="G34" s="1"/>
      <c r="H34" s="1"/>
      <c r="I34" s="1"/>
    </row>
    <row r="35" spans="3:9" ht="12.75" hidden="1">
      <c r="C35" s="1"/>
      <c r="D35" s="1"/>
      <c r="E35" s="1" t="s">
        <v>0</v>
      </c>
      <c r="F35" s="1"/>
      <c r="G35" s="1"/>
      <c r="H35" s="1"/>
      <c r="I35" s="1"/>
    </row>
    <row r="36" spans="3:9" ht="13.5" hidden="1" thickBot="1">
      <c r="C36" s="2"/>
      <c r="D36" s="3"/>
      <c r="E36" s="4"/>
      <c r="F36" s="4"/>
      <c r="G36" s="4"/>
      <c r="H36" s="4"/>
      <c r="I36" s="5"/>
    </row>
  </sheetData>
  <sheetProtection/>
  <mergeCells count="11">
    <mergeCell ref="I13:I14"/>
    <mergeCell ref="C16:I16"/>
    <mergeCell ref="I18:I19"/>
    <mergeCell ref="C27:I27"/>
    <mergeCell ref="D28:H28"/>
    <mergeCell ref="C5:I5"/>
    <mergeCell ref="C6:I6"/>
    <mergeCell ref="C7:I7"/>
    <mergeCell ref="C8:I8"/>
    <mergeCell ref="C10:I10"/>
    <mergeCell ref="I11:I12"/>
  </mergeCells>
  <printOptions horizontalCentered="1" verticalCentered="1"/>
  <pageMargins left="0.3937007874015748" right="0" top="0" bottom="0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view="pageBreakPreview" zoomScale="120" zoomScaleSheetLayoutView="120" zoomScalePageLayoutView="0" workbookViewId="0" topLeftCell="A1">
      <selection activeCell="A1" sqref="A1:H1"/>
    </sheetView>
  </sheetViews>
  <sheetFormatPr defaultColWidth="9.00390625" defaultRowHeight="12.75"/>
  <cols>
    <col min="1" max="1" width="4.625" style="35" customWidth="1"/>
    <col min="2" max="2" width="13.25390625" style="35" customWidth="1"/>
    <col min="3" max="3" width="13.875" style="35" customWidth="1"/>
    <col min="4" max="4" width="14.00390625" style="35" customWidth="1"/>
    <col min="5" max="5" width="13.875" style="35" customWidth="1"/>
    <col min="6" max="6" width="14.875" style="35" customWidth="1"/>
    <col min="7" max="7" width="15.875" style="35" customWidth="1"/>
    <col min="8" max="8" width="13.625" style="35" customWidth="1"/>
    <col min="9" max="16384" width="9.125" style="35" customWidth="1"/>
  </cols>
  <sheetData>
    <row r="1" spans="1:8" ht="15">
      <c r="A1" s="55" t="s">
        <v>41</v>
      </c>
      <c r="B1" s="55"/>
      <c r="C1" s="55"/>
      <c r="D1" s="55"/>
      <c r="E1" s="55"/>
      <c r="F1" s="55"/>
      <c r="G1" s="55"/>
      <c r="H1" s="55"/>
    </row>
    <row r="2" spans="1:8" ht="15">
      <c r="A2" s="55" t="s">
        <v>42</v>
      </c>
      <c r="B2" s="55"/>
      <c r="C2" s="55"/>
      <c r="D2" s="55"/>
      <c r="E2" s="55"/>
      <c r="F2" s="55"/>
      <c r="G2" s="55"/>
      <c r="H2" s="55"/>
    </row>
    <row r="3" spans="1:8" ht="15">
      <c r="A3" s="55" t="s">
        <v>43</v>
      </c>
      <c r="B3" s="55"/>
      <c r="C3" s="55"/>
      <c r="D3" s="55"/>
      <c r="E3" s="55"/>
      <c r="F3" s="55"/>
      <c r="G3" s="55"/>
      <c r="H3" s="55"/>
    </row>
    <row r="4" spans="1:8" ht="60">
      <c r="A4" s="36" t="s">
        <v>44</v>
      </c>
      <c r="B4" s="37" t="s">
        <v>45</v>
      </c>
      <c r="C4" s="37" t="s">
        <v>46</v>
      </c>
      <c r="D4" s="37" t="s">
        <v>47</v>
      </c>
      <c r="E4" s="37" t="s">
        <v>48</v>
      </c>
      <c r="F4" s="37" t="s">
        <v>49</v>
      </c>
      <c r="G4" s="37" t="s">
        <v>50</v>
      </c>
      <c r="H4" s="36" t="s">
        <v>51</v>
      </c>
    </row>
    <row r="5" spans="1:8" ht="15">
      <c r="A5" s="38" t="s">
        <v>52</v>
      </c>
      <c r="B5" s="38">
        <v>-293.49</v>
      </c>
      <c r="C5" s="38">
        <v>344.98</v>
      </c>
      <c r="D5" s="38">
        <v>350.83</v>
      </c>
      <c r="E5" s="38">
        <v>4.32</v>
      </c>
      <c r="F5" s="38">
        <v>275.86</v>
      </c>
      <c r="G5" s="38">
        <v>43.03</v>
      </c>
      <c r="H5" s="38">
        <f>B5+C5+E5-F5</f>
        <v>-220.05</v>
      </c>
    </row>
    <row r="7" ht="15">
      <c r="A7" s="35" t="s">
        <v>53</v>
      </c>
    </row>
    <row r="8" spans="1:5" ht="15">
      <c r="A8" s="35" t="s">
        <v>54</v>
      </c>
      <c r="C8" s="39"/>
      <c r="D8" s="39"/>
      <c r="E8" s="39"/>
    </row>
    <row r="9" ht="15">
      <c r="A9" s="35" t="s">
        <v>55</v>
      </c>
    </row>
    <row r="10" ht="15">
      <c r="A10" s="35" t="s">
        <v>56</v>
      </c>
    </row>
    <row r="11" ht="15">
      <c r="A11" s="35" t="s">
        <v>57</v>
      </c>
    </row>
    <row r="12" ht="15">
      <c r="A12" s="35" t="s">
        <v>58</v>
      </c>
    </row>
    <row r="13" ht="15">
      <c r="A13" s="35" t="s">
        <v>59</v>
      </c>
    </row>
    <row r="14" ht="15">
      <c r="A14" s="35" t="s">
        <v>60</v>
      </c>
    </row>
    <row r="15" ht="15">
      <c r="A15" s="35" t="s">
        <v>61</v>
      </c>
    </row>
  </sheetData>
  <sheetProtection/>
  <mergeCells count="3">
    <mergeCell ref="A1:H1"/>
    <mergeCell ref="A2:H2"/>
    <mergeCell ref="A3:H3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nord</cp:lastModifiedBy>
  <dcterms:created xsi:type="dcterms:W3CDTF">2011-03-25T07:21:37Z</dcterms:created>
  <dcterms:modified xsi:type="dcterms:W3CDTF">2013-06-04T06:44:34Z</dcterms:modified>
  <cp:category/>
  <cp:version/>
  <cp:contentType/>
  <cp:contentStatus/>
</cp:coreProperties>
</file>