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<sst xmlns="http://schemas.openxmlformats.org/spreadsheetml/2006/main" count="68" uniqueCount="61">
  <si>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</si>
  <si>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</si>
  <si>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</si>
  <si>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</si>
  <si>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</si>
  <si>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</si>
  <si>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</si>
  <si>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</si>
  <si>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</si>
  <si>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</si>
  <si>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</si>
  <si>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</si>
  <si>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</si>
  <si>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</si>
  <si>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</si>
  <si>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</si>
  <si>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</si>
  <si>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</si>
  <si>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</si>
  <si>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</si>
  <si>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</si>
  <si>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</si>
  <si>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</si>
  <si>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</si>
  <si>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</si>
  <si>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</si>
  <si>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</si>
  <si>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</si>
  <si>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</si>
  <si>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</si>
  <si>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</si>
  <si>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</si>
  <si>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</si>
  <si>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</si>
  <si>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</si>
  <si>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</si>
  <si>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</si>
  <si>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</si>
  <si>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4/1  по ул. Центральная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</si>
  <si>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</si>
  <si>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</si>
  <si>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</si>
  <si>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</si>
  <si>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</si>
  <si>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Н/2008-12 от 01.05.2008г.</t>
  </si>
  <si>
    <t xml:space="preserve"> ООО"Технострой-3"</t>
  </si>
  <si>
    <t>Общая задолженность по дому  на 01.01.2012г.</t>
  </si>
  <si>
    <t>№ 4/1 по ул. Центральная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</si>
  <si>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</si>
  <si>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</si>
  <si>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</si>
  <si>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241.61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</si>
  <si>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- 16.92 т.р.</t>
  </si>
  <si>
    <t>уборка подвала от ТБО и КГО - 1.45 т.р.</t>
  </si>
  <si>
    <t>окраска фасадов, скамеек, ограждений, входных дверей, мусоропроводных камер - 1.86 т.р.</t>
  </si>
  <si>
    <t>ремонт отмостки - 122.33 т.р.</t>
  </si>
  <si>
    <t>ремонт лифтового оборудования - 34.74 т.р.</t>
  </si>
  <si>
    <t>ремонт козырька - 45.24 т.р.</t>
  </si>
  <si>
    <t>смена труб, кранов, термометров - 13.17 т.р.</t>
  </si>
  <si>
    <t>смена стекол - 4.40 т.р.</t>
  </si>
  <si>
    <t>прочее - 1.50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</si>
</sst>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38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39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50" t="s">
        <v>6</v>
      </c>
      <c r="D10" s="37"/>
      <c r="E10" s="37"/>
      <c r="F10" s="37"/>
      <c r="G10" s="37"/>
      <c r="H10" s="37"/>
      <c r="I10" s="51"/>
    </row>
    <row r="11" spans="3:9" ht="13.5" customHeight="1" thickBot="1">
      <c r="C11" s="12" t="s">
        <v>7</v>
      </c>
      <c r="D11" s="13">
        <v>181357.74</v>
      </c>
      <c r="E11" s="14">
        <f>1871366.49-3190.5</f>
        <v>1868175.99</v>
      </c>
      <c r="F11" s="14">
        <v>1793235.97</v>
      </c>
      <c r="G11" s="14">
        <f>+E11</f>
        <v>1868175.99</v>
      </c>
      <c r="H11" s="14">
        <f>+D11+E11-F11</f>
        <v>256297.76</v>
      </c>
      <c r="I11" s="44" t="s">
        <v>43</v>
      </c>
    </row>
    <row r="12" spans="3:9" ht="13.5" customHeight="1" thickBot="1">
      <c r="C12" s="12" t="s">
        <v>8</v>
      </c>
      <c r="D12" s="13">
        <v>166928.16999999993</v>
      </c>
      <c r="E12" s="15">
        <f>722232.1-23701.53</f>
        <v>698530.57</v>
      </c>
      <c r="F12" s="15">
        <v>668024.84</v>
      </c>
      <c r="G12" s="14">
        <f>+E12</f>
        <v>698530.57</v>
      </c>
      <c r="H12" s="14">
        <f>+D12+E12-F12</f>
        <v>197433.8999999999</v>
      </c>
      <c r="I12" s="45"/>
    </row>
    <row r="13" spans="3:9" ht="13.5" customHeight="1" thickBot="1">
      <c r="C13" s="12" t="s">
        <v>9</v>
      </c>
      <c r="D13" s="13">
        <v>43040.03999999998</v>
      </c>
      <c r="E13" s="15">
        <f>243194.41-11100.43+137486.71+37.34</f>
        <v>369618.03</v>
      </c>
      <c r="F13" s="15">
        <f>138354.19+191554.53</f>
        <v>329908.72</v>
      </c>
      <c r="G13" s="14">
        <f>+E13</f>
        <v>369618.03</v>
      </c>
      <c r="H13" s="14">
        <f>+D13+E13-F13</f>
        <v>82749.35000000003</v>
      </c>
      <c r="I13" s="45"/>
    </row>
    <row r="14" spans="3:9" ht="13.5" customHeight="1" thickBot="1">
      <c r="C14" s="12" t="s">
        <v>10</v>
      </c>
      <c r="D14" s="13">
        <v>27459.179999999964</v>
      </c>
      <c r="E14" s="15">
        <f>77234.89-2436.37+46299.28+167.52+81918.11-3980.33</f>
        <v>199203.1</v>
      </c>
      <c r="F14" s="15">
        <f>64264.12+69627.8+46682.45</f>
        <v>180574.37</v>
      </c>
      <c r="G14" s="14">
        <f>+E14</f>
        <v>199203.1</v>
      </c>
      <c r="H14" s="14">
        <f>+D14+E14-F14</f>
        <v>46087.909999999974</v>
      </c>
      <c r="I14" s="46"/>
    </row>
    <row r="15" spans="3:9" ht="13.5" customHeight="1" thickBot="1">
      <c r="C15" s="12" t="s">
        <v>11</v>
      </c>
      <c r="D15" s="16">
        <f>SUM(D11:D14)</f>
        <v>418785.1299999999</v>
      </c>
      <c r="E15" s="16">
        <f>SUM(E11:E14)</f>
        <v>3135527.69</v>
      </c>
      <c r="F15" s="16">
        <f>SUM(F11:F14)</f>
        <v>2971743.9000000004</v>
      </c>
      <c r="G15" s="16">
        <f>SUM(G11:G14)</f>
        <v>3135527.69</v>
      </c>
      <c r="H15" s="16">
        <f>SUM(H11:H14)</f>
        <v>582568.9199999999</v>
      </c>
      <c r="I15" s="17"/>
    </row>
    <row r="16" spans="3:9" ht="13.5" customHeight="1" thickBot="1">
      <c r="C16" s="37" t="s">
        <v>12</v>
      </c>
      <c r="D16" s="37"/>
      <c r="E16" s="37"/>
      <c r="F16" s="37"/>
      <c r="G16" s="37"/>
      <c r="H16" s="37"/>
      <c r="I16" s="37"/>
    </row>
    <row r="17" spans="3:9" ht="39" customHeight="1" thickBot="1">
      <c r="C17" s="18" t="s">
        <v>3</v>
      </c>
      <c r="D17" s="10" t="s">
        <v>39</v>
      </c>
      <c r="E17" s="11" t="s">
        <v>40</v>
      </c>
      <c r="F17" s="11" t="s">
        <v>41</v>
      </c>
      <c r="G17" s="11" t="s">
        <v>4</v>
      </c>
      <c r="H17" s="11" t="s">
        <v>42</v>
      </c>
      <c r="I17" s="19" t="s">
        <v>13</v>
      </c>
    </row>
    <row r="18" spans="3:9" ht="17.25" customHeight="1" thickBot="1">
      <c r="C18" s="9" t="s">
        <v>14</v>
      </c>
      <c r="D18" s="20">
        <v>116704.60999999999</v>
      </c>
      <c r="E18" s="21">
        <f>1331032.75-1852.74</f>
        <v>1329180.01</v>
      </c>
      <c r="F18" s="21">
        <v>1268977.97</v>
      </c>
      <c r="G18" s="21">
        <f>+E18</f>
        <v>1329180.01</v>
      </c>
      <c r="H18" s="21">
        <f>+D18+E18-F18</f>
        <v>176906.65000000014</v>
      </c>
      <c r="I18" s="38" t="s">
        <v>44</v>
      </c>
    </row>
    <row r="19" spans="3:10" ht="18.75" customHeight="1" thickBot="1">
      <c r="C19" s="12" t="s">
        <v>15</v>
      </c>
      <c r="D19" s="13">
        <v>43027.99999999994</v>
      </c>
      <c r="E19" s="14">
        <f>209993.52-238.68</f>
        <v>209754.84</v>
      </c>
      <c r="F19" s="14">
        <v>212051.31</v>
      </c>
      <c r="G19" s="21">
        <v>241609.2</v>
      </c>
      <c r="H19" s="21">
        <f aca="true" t="shared" si="0" ref="H19:H25">+D19+E19-F19</f>
        <v>40731.52999999994</v>
      </c>
      <c r="I19" s="39"/>
      <c r="J19" s="22"/>
    </row>
    <row r="20" spans="3:9" ht="13.5" customHeight="1" hidden="1" thickBot="1">
      <c r="C20" s="18" t="s">
        <v>16</v>
      </c>
      <c r="D20" s="23">
        <v>0</v>
      </c>
      <c r="E20" s="14"/>
      <c r="F20" s="14"/>
      <c r="G20" s="21"/>
      <c r="H20" s="21">
        <f t="shared" si="0"/>
        <v>0</v>
      </c>
      <c r="I20" s="24"/>
    </row>
    <row r="21" spans="3:9" ht="22.5" customHeight="1" thickBot="1">
      <c r="C21" s="12" t="s">
        <v>17</v>
      </c>
      <c r="D21" s="13">
        <v>20225.449999999983</v>
      </c>
      <c r="E21" s="14">
        <f>185058.68-215.74</f>
        <v>184842.94</v>
      </c>
      <c r="F21" s="14">
        <v>178006.41</v>
      </c>
      <c r="G21" s="21">
        <f>+E21</f>
        <v>184842.94</v>
      </c>
      <c r="H21" s="21">
        <f t="shared" si="0"/>
        <v>27061.97999999998</v>
      </c>
      <c r="I21" s="25" t="s">
        <v>18</v>
      </c>
    </row>
    <row r="22" spans="3:9" ht="13.5" customHeight="1" thickBot="1">
      <c r="C22" s="12" t="s">
        <v>19</v>
      </c>
      <c r="D22" s="13">
        <v>25296.880000000034</v>
      </c>
      <c r="E22" s="14">
        <f>272988.73-155.14</f>
        <v>272833.58999999997</v>
      </c>
      <c r="F22" s="14">
        <v>262068.51</v>
      </c>
      <c r="G22" s="21">
        <f>+E22</f>
        <v>272833.58999999997</v>
      </c>
      <c r="H22" s="21">
        <f t="shared" si="0"/>
        <v>36061.95999999996</v>
      </c>
      <c r="I22" s="25" t="s">
        <v>20</v>
      </c>
    </row>
    <row r="23" spans="3:9" ht="13.5" customHeight="1" thickBot="1">
      <c r="C23" s="12" t="s">
        <v>21</v>
      </c>
      <c r="D23" s="13">
        <v>1271.1200000000008</v>
      </c>
      <c r="E23" s="15">
        <f>12922.43-14.68</f>
        <v>12907.75</v>
      </c>
      <c r="F23" s="15">
        <v>12404.91</v>
      </c>
      <c r="G23" s="21">
        <f>+E23</f>
        <v>12907.75</v>
      </c>
      <c r="H23" s="21">
        <f>+D23+E23-F23</f>
        <v>1773.960000000001</v>
      </c>
      <c r="I23" s="26" t="s">
        <v>22</v>
      </c>
    </row>
    <row r="24" spans="3:9" ht="13.5" customHeight="1" thickBot="1">
      <c r="C24" s="18" t="s">
        <v>23</v>
      </c>
      <c r="D24" s="13">
        <v>13424.300000000017</v>
      </c>
      <c r="E24" s="15">
        <f>156745.21-133.7</f>
        <v>156611.50999999998</v>
      </c>
      <c r="F24" s="15">
        <v>148028.29</v>
      </c>
      <c r="G24" s="21">
        <f>+E24</f>
        <v>156611.50999999998</v>
      </c>
      <c r="H24" s="21">
        <f>+D24+E24-F24</f>
        <v>22007.51999999999</v>
      </c>
      <c r="I24" s="25"/>
    </row>
    <row r="25" spans="3:9" ht="13.5" customHeight="1" thickBot="1">
      <c r="C25" s="12" t="s">
        <v>24</v>
      </c>
      <c r="D25" s="13">
        <v>3949.7200000000084</v>
      </c>
      <c r="E25" s="15">
        <f>33115.54-37.64</f>
        <v>33077.9</v>
      </c>
      <c r="F25" s="15">
        <v>32080.57</v>
      </c>
      <c r="G25" s="21">
        <f>+E25</f>
        <v>33077.9</v>
      </c>
      <c r="H25" s="21">
        <f t="shared" si="0"/>
        <v>4947.05000000001</v>
      </c>
      <c r="I25" s="26" t="s">
        <v>45</v>
      </c>
    </row>
    <row r="26" spans="3:9" s="27" customFormat="1" ht="13.5" customHeight="1" thickBot="1">
      <c r="C26" s="12" t="s">
        <v>11</v>
      </c>
      <c r="D26" s="16">
        <f>SUM(D18:D25)</f>
        <v>223900.07999999996</v>
      </c>
      <c r="E26" s="16">
        <f>SUM(E18:E25)</f>
        <v>2199208.5399999996</v>
      </c>
      <c r="F26" s="16">
        <f>SUM(F18:F25)</f>
        <v>2113617.9699999997</v>
      </c>
      <c r="G26" s="16">
        <f>SUM(G18:G25)</f>
        <v>2231062.8999999994</v>
      </c>
      <c r="H26" s="16">
        <f>SUM(H18:H25)</f>
        <v>309490.64999999997</v>
      </c>
      <c r="I26" s="24"/>
    </row>
    <row r="27" spans="3:9" ht="13.5" customHeight="1" thickBot="1">
      <c r="C27" s="40" t="s">
        <v>25</v>
      </c>
      <c r="D27" s="40"/>
      <c r="E27" s="40"/>
      <c r="F27" s="40"/>
      <c r="G27" s="40"/>
      <c r="H27" s="40"/>
      <c r="I27" s="40"/>
    </row>
    <row r="28" spans="3:9" ht="28.5" customHeight="1" thickBot="1">
      <c r="C28" s="28" t="s">
        <v>26</v>
      </c>
      <c r="D28" s="41" t="s">
        <v>27</v>
      </c>
      <c r="E28" s="42"/>
      <c r="F28" s="42"/>
      <c r="G28" s="42"/>
      <c r="H28" s="43"/>
      <c r="I28" s="29" t="s">
        <v>28</v>
      </c>
    </row>
    <row r="29" spans="3:8" ht="18" customHeight="1">
      <c r="C29" s="30" t="s">
        <v>46</v>
      </c>
      <c r="D29" s="30"/>
      <c r="E29" s="30"/>
      <c r="F29" s="30"/>
      <c r="G29" s="30"/>
      <c r="H29" s="31">
        <f>+H15+H26</f>
        <v>892059.5699999998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625" style="0" customWidth="1"/>
  </cols>
  <sheetData>
    <row r="1" spans="1:9" ht="12.75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47</v>
      </c>
      <c r="B3" s="52"/>
      <c r="C3" s="52"/>
      <c r="D3" s="52"/>
      <c r="E3" s="52"/>
      <c r="F3" s="52"/>
      <c r="G3" s="52"/>
      <c r="H3" s="52"/>
      <c r="I3" s="52"/>
    </row>
    <row r="4" spans="1:9" ht="51">
      <c r="A4" s="33" t="s">
        <v>31</v>
      </c>
      <c r="B4" s="34" t="s">
        <v>48</v>
      </c>
      <c r="C4" s="34" t="s">
        <v>49</v>
      </c>
      <c r="D4" s="34" t="s">
        <v>32</v>
      </c>
      <c r="E4" s="34" t="s">
        <v>33</v>
      </c>
      <c r="F4" s="34" t="s">
        <v>34</v>
      </c>
      <c r="G4" s="34" t="s">
        <v>35</v>
      </c>
      <c r="H4" s="34" t="s">
        <v>50</v>
      </c>
      <c r="I4" s="33" t="s">
        <v>36</v>
      </c>
    </row>
    <row r="5" spans="1:9" ht="15">
      <c r="A5" s="35" t="s">
        <v>37</v>
      </c>
      <c r="B5" s="35">
        <v>-220.05</v>
      </c>
      <c r="C5" s="36">
        <v>-214.19483</v>
      </c>
      <c r="D5" s="36">
        <v>209.75484</v>
      </c>
      <c r="E5" s="36">
        <v>212.05131</v>
      </c>
      <c r="F5" s="36">
        <v>4.32</v>
      </c>
      <c r="G5" s="36">
        <v>241.6092</v>
      </c>
      <c r="H5" s="36">
        <v>40.731529</v>
      </c>
      <c r="I5" s="36">
        <f>B5+D5+F5-G5</f>
        <v>-247.58436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2011-03-25T07:21:37Z</dcterms:created>
  <dcterms:modified xsi:type="dcterms:W3CDTF">2013-06-04T06:44:39Z</dcterms:modified>
  <cp:category/>
  <cp:version/>
  <cp:contentType/>
  <cp:contentStatus/>
</cp:coreProperties>
</file>