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<sst xmlns="http://schemas.openxmlformats.org/spreadsheetml/2006/main" count="113" uniqueCount="104">
  <si>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</si>
  <si>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</si>
  <si>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</si>
  <si>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4/1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</si>
  <si>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</si>
  <si>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</si>
  <si>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</si>
  <si>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</si>
  <si>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</si>
  <si>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</si>
  <si>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</si>
  <si>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</si>
  <si>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</si>
  <si>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</si>
  <si>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</si>
  <si>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</si>
  <si>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</si>
  <si>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</si>
  <si>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</si>
  <si>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</si>
  <si>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</si>
  <si>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</si>
  <si>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</si>
  <si>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</si>
  <si>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</si>
  <si>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</si>
  <si>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</si>
  <si>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</si>
  <si>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</si>
  <si>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</si>
  <si>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</si>
  <si>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</si>
  <si>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</si>
  <si>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</si>
  <si>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</si>
  <si>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</si>
  <si>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</si>
  <si>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</si>
  <si>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</si>
  <si>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</si>
  <si>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</si>
  <si>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</si>
  <si>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4/1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</si>
  <si>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</si>
  <si>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</si>
  <si>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</si>
  <si>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</si>
  <si>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</si>
  <si>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</si>
  <si>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</si>
  <si>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</si>
  <si>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</si>
  <si>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</si>
  <si>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67,26 </t>
    </r>
    <r>
      <rPr>
        <sz val="10"/>
        <rFont val="Arial Cyr"/>
        <family val="0"/>
      </rPr>
      <t>тыс.рублей, в том числе:</t>
    </r>
  </si>
  <si>
    <t>ремонт цо, гвс, хвс - 2,25 т.р.</t>
  </si>
  <si>
    <t>монтаж счетчика - 14,06 т.р.</t>
  </si>
  <si>
    <t>восстановление покрытия козырьков - 11,21 т.р.</t>
  </si>
  <si>
    <t>аварийное обслуживание - 25,91 т.р.</t>
  </si>
  <si>
    <t>проверка вентканалов - 1,17 т.р.</t>
  </si>
  <si>
    <t>уборка подвала от тбо и кго - 10,34 т.р.</t>
  </si>
  <si>
    <t>окраска дверей подъездов и мус.камер - 1,46 т.р.</t>
  </si>
  <si>
    <t>очистка козырьков от снега - 0,69 т.р.</t>
  </si>
  <si>
    <t>ремонт клапана мусоропровода - 0,17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</si>
  <si>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Центральная, д. 4/1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</si>
  <si>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</si>
  <si>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</si>
  <si>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</si>
  <si>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</si>
  <si>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</si>
  <si>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</si>
  <si>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</si>
  <si>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</si>
  <si>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</si>
  <si>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</si>
  <si>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</si>
  <si>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</si>
  <si>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</si>
  <si>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</si>
  <si>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</si>
  <si>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</si>
  <si>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4/1</t>
  </si>
  <si>
    <t>замена разводящей магистрали хвс</t>
  </si>
  <si>
    <t>78 м.п.</t>
  </si>
  <si>
    <t>герметизация швов</t>
  </si>
  <si>
    <t>167 м.п.</t>
  </si>
  <si>
    <t>замена верхней разводки цо</t>
  </si>
  <si>
    <t>210 м.п.</t>
  </si>
  <si>
    <t>замена нижней разводки цо</t>
  </si>
  <si>
    <t>376 м.п.</t>
  </si>
  <si>
    <t>замена подающих стояков цо</t>
  </si>
  <si>
    <t>99 м.п.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</si>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</sst>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40" sqref="D4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8" t="s">
        <v>1</v>
      </c>
      <c r="D5" s="98"/>
      <c r="E5" s="98"/>
      <c r="F5" s="98"/>
      <c r="G5" s="98"/>
      <c r="H5" s="98"/>
      <c r="I5" s="98"/>
    </row>
    <row r="6" spans="3:9" ht="12.75">
      <c r="C6" s="99" t="s">
        <v>2</v>
      </c>
      <c r="D6" s="99"/>
      <c r="E6" s="99"/>
      <c r="F6" s="99"/>
      <c r="G6" s="99"/>
      <c r="H6" s="99"/>
      <c r="I6" s="99"/>
    </row>
    <row r="7" spans="3:9" ht="12.75">
      <c r="C7" s="99" t="s">
        <v>3</v>
      </c>
      <c r="D7" s="99"/>
      <c r="E7" s="99"/>
      <c r="F7" s="99"/>
      <c r="G7" s="99"/>
      <c r="H7" s="99"/>
      <c r="I7" s="99"/>
    </row>
    <row r="8" spans="3:9" ht="6" customHeight="1" thickBot="1">
      <c r="C8" s="100"/>
      <c r="D8" s="100"/>
      <c r="E8" s="100"/>
      <c r="F8" s="100"/>
      <c r="G8" s="100"/>
      <c r="H8" s="100"/>
      <c r="I8" s="100"/>
    </row>
    <row r="9" spans="3:9" ht="40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1" t="s">
        <v>11</v>
      </c>
      <c r="D10" s="91"/>
      <c r="E10" s="91"/>
      <c r="F10" s="91"/>
      <c r="G10" s="91"/>
      <c r="H10" s="91"/>
      <c r="I10" s="102"/>
    </row>
    <row r="11" spans="3:9" ht="13.5" customHeight="1" thickBot="1">
      <c r="C11" s="12" t="s">
        <v>12</v>
      </c>
      <c r="D11" s="13">
        <v>237428.54000000004</v>
      </c>
      <c r="E11" s="14">
        <v>2032418.83</v>
      </c>
      <c r="F11" s="14">
        <v>1982870.2</v>
      </c>
      <c r="G11" s="14">
        <v>1736827.7595700002</v>
      </c>
      <c r="H11" s="14">
        <f>+D11+E11-F11</f>
        <v>286977.17000000016</v>
      </c>
      <c r="I11" s="103" t="s">
        <v>13</v>
      </c>
    </row>
    <row r="12" spans="3:9" ht="13.5" customHeight="1" thickBot="1">
      <c r="C12" s="12" t="s">
        <v>14</v>
      </c>
      <c r="D12" s="13">
        <v>200126.17999999982</v>
      </c>
      <c r="E12" s="15">
        <v>720333.16</v>
      </c>
      <c r="F12" s="15">
        <v>696176.63</v>
      </c>
      <c r="G12" s="14">
        <v>861210.5641</v>
      </c>
      <c r="H12" s="14">
        <f>+D12+E12-F12</f>
        <v>224282.70999999985</v>
      </c>
      <c r="I12" s="104"/>
    </row>
    <row r="13" spans="3:9" ht="13.5" customHeight="1" thickBot="1">
      <c r="C13" s="12" t="s">
        <v>15</v>
      </c>
      <c r="D13" s="13">
        <v>85288.35999999999</v>
      </c>
      <c r="E13" s="15">
        <v>355462.57999999996</v>
      </c>
      <c r="F13" s="15">
        <v>346707.41000000003</v>
      </c>
      <c r="G13" s="14">
        <v>345153.19</v>
      </c>
      <c r="H13" s="14">
        <f>+D13+E13-F13</f>
        <v>94043.52999999991</v>
      </c>
      <c r="I13" s="104"/>
    </row>
    <row r="14" spans="3:9" ht="13.5" customHeight="1" thickBot="1">
      <c r="C14" s="12" t="s">
        <v>16</v>
      </c>
      <c r="D14" s="13">
        <v>48655.619999999966</v>
      </c>
      <c r="E14" s="15">
        <v>202878.53</v>
      </c>
      <c r="F14" s="15">
        <v>196526.02000000002</v>
      </c>
      <c r="G14" s="14">
        <f>+E14</f>
        <v>202878.53</v>
      </c>
      <c r="H14" s="14">
        <f>+D14+E14-F14</f>
        <v>55008.12999999995</v>
      </c>
      <c r="I14" s="104"/>
    </row>
    <row r="15" spans="3:9" ht="13.5" customHeight="1" thickBot="1">
      <c r="C15" s="12" t="s">
        <v>17</v>
      </c>
      <c r="D15" s="13">
        <v>0</v>
      </c>
      <c r="E15" s="15">
        <v>36267.79</v>
      </c>
      <c r="F15" s="15">
        <v>39076.34</v>
      </c>
      <c r="G15" s="14">
        <f>+E15+21115.79</f>
        <v>57383.58</v>
      </c>
      <c r="H15" s="14">
        <f>+D15+E15-F15</f>
        <v>-2808.5499999999956</v>
      </c>
      <c r="I15" s="105"/>
    </row>
    <row r="16" spans="3:9" ht="13.5" customHeight="1" thickBot="1">
      <c r="C16" s="12" t="s">
        <v>18</v>
      </c>
      <c r="D16" s="16">
        <f>SUM(D11:D15)</f>
        <v>571498.6999999998</v>
      </c>
      <c r="E16" s="16">
        <f>SUM(E11:E15)</f>
        <v>3347360.89</v>
      </c>
      <c r="F16" s="16">
        <f>SUM(F11:F15)</f>
        <v>3261356.6</v>
      </c>
      <c r="G16" s="16">
        <f>SUM(G11:G15)</f>
        <v>3203453.62367</v>
      </c>
      <c r="H16" s="16">
        <f>SUM(H11:H15)</f>
        <v>657502.9899999998</v>
      </c>
      <c r="I16" s="17"/>
    </row>
    <row r="17" spans="3:9" ht="13.5" customHeight="1" thickBot="1">
      <c r="C17" s="91" t="s">
        <v>19</v>
      </c>
      <c r="D17" s="91"/>
      <c r="E17" s="91"/>
      <c r="F17" s="91"/>
      <c r="G17" s="91"/>
      <c r="H17" s="91"/>
      <c r="I17" s="9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155883.2100000002</v>
      </c>
      <c r="E19" s="21">
        <v>1367008.95</v>
      </c>
      <c r="F19" s="21">
        <v>1338534.45</v>
      </c>
      <c r="G19" s="21">
        <f>+E19</f>
        <v>1367008.95</v>
      </c>
      <c r="H19" s="21">
        <f>+D19+E19-F19</f>
        <v>184357.7100000002</v>
      </c>
      <c r="I19" s="92" t="s">
        <v>22</v>
      </c>
    </row>
    <row r="20" spans="3:10" ht="14.25" customHeight="1" thickBot="1">
      <c r="C20" s="12" t="s">
        <v>23</v>
      </c>
      <c r="D20" s="13">
        <v>34369.58999999994</v>
      </c>
      <c r="E20" s="14">
        <v>266614.62</v>
      </c>
      <c r="F20" s="14">
        <v>262274.12</v>
      </c>
      <c r="G20" s="21">
        <v>67264.88003089526</v>
      </c>
      <c r="H20" s="21">
        <f aca="true" t="shared" si="0" ref="H20:H26">+D20+E20-F20</f>
        <v>38710.08999999997</v>
      </c>
      <c r="I20" s="93"/>
      <c r="J20" s="22"/>
    </row>
    <row r="21" spans="3:9" ht="13.5" customHeight="1" thickBot="1">
      <c r="C21" s="18" t="s">
        <v>24</v>
      </c>
      <c r="D21" s="23">
        <v>28931.169999999984</v>
      </c>
      <c r="E21" s="14">
        <v>469514.64</v>
      </c>
      <c r="F21" s="14">
        <v>455916.21</v>
      </c>
      <c r="G21" s="21">
        <v>747476</v>
      </c>
      <c r="H21" s="21">
        <f t="shared" si="0"/>
        <v>42529.59999999998</v>
      </c>
      <c r="I21" s="24"/>
    </row>
    <row r="22" spans="3:9" ht="12.75" customHeight="1" thickBot="1">
      <c r="C22" s="12" t="s">
        <v>25</v>
      </c>
      <c r="D22" s="13">
        <v>23403.359999999986</v>
      </c>
      <c r="E22" s="14">
        <v>195664</v>
      </c>
      <c r="F22" s="14">
        <v>191885.15</v>
      </c>
      <c r="G22" s="21">
        <f>+E22</f>
        <v>195664</v>
      </c>
      <c r="H22" s="21">
        <f t="shared" si="0"/>
        <v>27182.209999999992</v>
      </c>
      <c r="I22" s="25" t="s">
        <v>26</v>
      </c>
    </row>
    <row r="23" spans="3:9" ht="13.5" customHeight="1" thickBot="1">
      <c r="C23" s="12" t="s">
        <v>27</v>
      </c>
      <c r="D23" s="13">
        <v>33088.67999999999</v>
      </c>
      <c r="E23" s="14">
        <v>290044.37</v>
      </c>
      <c r="F23" s="14">
        <v>283813.91</v>
      </c>
      <c r="G23" s="21">
        <v>282063.7163335471</v>
      </c>
      <c r="H23" s="21">
        <f t="shared" si="0"/>
        <v>39319.140000000014</v>
      </c>
      <c r="I23" s="26" t="s">
        <v>28</v>
      </c>
    </row>
    <row r="24" spans="3:9" ht="13.5" customHeight="1" thickBot="1">
      <c r="C24" s="12" t="s">
        <v>29</v>
      </c>
      <c r="D24" s="13">
        <v>1524.670000000002</v>
      </c>
      <c r="E24" s="15">
        <v>12926.63</v>
      </c>
      <c r="F24" s="15">
        <v>12669.85</v>
      </c>
      <c r="G24" s="21">
        <f>+E24</f>
        <v>12926.63</v>
      </c>
      <c r="H24" s="21">
        <f>+D24+E24-F24</f>
        <v>1781.4500000000007</v>
      </c>
      <c r="I24" s="26" t="s">
        <v>30</v>
      </c>
    </row>
    <row r="25" spans="3:9" ht="13.5" customHeight="1" thickBot="1">
      <c r="C25" s="18" t="s">
        <v>31</v>
      </c>
      <c r="D25" s="13">
        <v>23770.619999999995</v>
      </c>
      <c r="E25" s="15">
        <v>180425.18</v>
      </c>
      <c r="F25" s="15">
        <v>175120.44</v>
      </c>
      <c r="G25" s="21">
        <f>+E25</f>
        <v>180425.18</v>
      </c>
      <c r="H25" s="21">
        <f>+D25+E25-F25</f>
        <v>29075.359999999986</v>
      </c>
      <c r="I25" s="25"/>
    </row>
    <row r="26" spans="3:9" ht="13.5" customHeight="1" thickBot="1">
      <c r="C26" s="12" t="s">
        <v>32</v>
      </c>
      <c r="D26" s="13">
        <v>4213.450000000012</v>
      </c>
      <c r="E26" s="15">
        <v>34740.07</v>
      </c>
      <c r="F26" s="15">
        <v>34086.54</v>
      </c>
      <c r="G26" s="21">
        <f>+E26</f>
        <v>34740.07</v>
      </c>
      <c r="H26" s="21">
        <f t="shared" si="0"/>
        <v>4866.9800000000105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305184.7500000001</v>
      </c>
      <c r="E27" s="16">
        <f>SUM(E19:E26)</f>
        <v>2816938.46</v>
      </c>
      <c r="F27" s="16">
        <f>SUM(F19:F26)</f>
        <v>2754300.67</v>
      </c>
      <c r="G27" s="16">
        <f>SUM(G19:G26)</f>
        <v>2887569.4263644423</v>
      </c>
      <c r="H27" s="16">
        <f>SUM(H19:H26)</f>
        <v>367822.54000000015</v>
      </c>
      <c r="I27" s="24"/>
    </row>
    <row r="28" spans="3:9" ht="13.5" customHeight="1" thickBot="1">
      <c r="C28" s="94" t="s">
        <v>34</v>
      </c>
      <c r="D28" s="94"/>
      <c r="E28" s="94"/>
      <c r="F28" s="94"/>
      <c r="G28" s="94"/>
      <c r="H28" s="94"/>
      <c r="I28" s="94"/>
    </row>
    <row r="29" spans="3:9" ht="28.5" customHeight="1" thickBot="1">
      <c r="C29" s="28" t="s">
        <v>35</v>
      </c>
      <c r="D29" s="95" t="s">
        <v>36</v>
      </c>
      <c r="E29" s="96"/>
      <c r="F29" s="96"/>
      <c r="G29" s="96"/>
      <c r="H29" s="97"/>
      <c r="I29" s="29" t="s">
        <v>37</v>
      </c>
    </row>
    <row r="30" spans="3:8" ht="22.5" customHeight="1">
      <c r="C30" s="30" t="s">
        <v>38</v>
      </c>
      <c r="D30" s="30"/>
      <c r="E30" s="30"/>
      <c r="F30" s="30"/>
      <c r="G30" s="30"/>
      <c r="H30" s="31">
        <f>+H16+H27</f>
        <v>1025325.5299999999</v>
      </c>
    </row>
    <row r="31" spans="3:4" ht="13.5" hidden="1">
      <c r="C31" s="33" t="s">
        <v>39</v>
      </c>
      <c r="D31" s="33"/>
    </row>
    <row r="33" spans="3:8" ht="12.75">
      <c r="C33" s="2"/>
      <c r="D33" s="22"/>
      <c r="E33" s="22"/>
      <c r="F33" s="22"/>
      <c r="G33" s="2"/>
      <c r="H33" s="2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4.50390625" style="34" customWidth="1"/>
    <col min="10" max="16384" width="8.875" style="34" customWidth="1"/>
  </cols>
  <sheetData>
    <row r="1" spans="1:9" ht="14.25">
      <c r="A1" s="106" t="s">
        <v>40</v>
      </c>
      <c r="B1" s="106"/>
      <c r="C1" s="106"/>
      <c r="D1" s="106"/>
      <c r="E1" s="106"/>
      <c r="F1" s="106"/>
      <c r="G1" s="106"/>
      <c r="H1" s="106"/>
      <c r="I1" s="106"/>
    </row>
    <row r="2" spans="1:9" ht="14.25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9" ht="14.25">
      <c r="A3" s="106" t="s">
        <v>42</v>
      </c>
      <c r="B3" s="106"/>
      <c r="C3" s="106"/>
      <c r="D3" s="106"/>
      <c r="E3" s="106"/>
      <c r="F3" s="106"/>
      <c r="G3" s="106"/>
      <c r="H3" s="106"/>
      <c r="I3" s="106"/>
    </row>
    <row r="4" spans="1:9" ht="57">
      <c r="A4" s="35" t="s">
        <v>43</v>
      </c>
      <c r="B4" s="35" t="s">
        <v>44</v>
      </c>
      <c r="C4" s="35" t="s">
        <v>45</v>
      </c>
      <c r="D4" s="35" t="s">
        <v>46</v>
      </c>
      <c r="E4" s="35" t="s">
        <v>47</v>
      </c>
      <c r="F4" s="36" t="s">
        <v>48</v>
      </c>
      <c r="G4" s="36" t="s">
        <v>49</v>
      </c>
      <c r="H4" s="35" t="s">
        <v>50</v>
      </c>
      <c r="I4" s="35" t="s">
        <v>51</v>
      </c>
    </row>
    <row r="5" spans="1:9" ht="14.25">
      <c r="A5" s="37" t="s">
        <v>52</v>
      </c>
      <c r="B5" s="38">
        <v>-140.05199000000002</v>
      </c>
      <c r="C5" s="38"/>
      <c r="D5" s="38">
        <v>266.61462</v>
      </c>
      <c r="E5" s="38">
        <v>262.27412</v>
      </c>
      <c r="F5" s="38">
        <v>4.32</v>
      </c>
      <c r="G5" s="38">
        <v>67.26488</v>
      </c>
      <c r="H5" s="38">
        <v>38.71009</v>
      </c>
      <c r="I5" s="38">
        <f>B5+D5+F5-G5</f>
        <v>63.61774999999997</v>
      </c>
    </row>
    <row r="7" ht="14.25">
      <c r="A7" s="34" t="s">
        <v>53</v>
      </c>
    </row>
    <row r="8" ht="14.25">
      <c r="A8" s="34" t="s">
        <v>54</v>
      </c>
    </row>
    <row r="9" ht="14.25">
      <c r="A9" s="34" t="s">
        <v>55</v>
      </c>
    </row>
    <row r="10" ht="14.25">
      <c r="A10" s="34" t="s">
        <v>56</v>
      </c>
    </row>
    <row r="11" ht="14.25">
      <c r="A11" s="34" t="s">
        <v>57</v>
      </c>
    </row>
    <row r="12" ht="14.25">
      <c r="A12" s="34" t="s">
        <v>58</v>
      </c>
    </row>
    <row r="13" ht="14.25">
      <c r="A13" s="34" t="s">
        <v>59</v>
      </c>
    </row>
    <row r="14" ht="14.25">
      <c r="A14" s="34" t="s">
        <v>60</v>
      </c>
    </row>
    <row r="15" ht="14.25">
      <c r="A15" s="34" t="s">
        <v>61</v>
      </c>
    </row>
    <row r="16" ht="14.25">
      <c r="A16" s="34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9" sqref="A29:IV32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23.125" style="0" customWidth="1"/>
    <col min="5" max="5" width="23.50390625" style="0" customWidth="1"/>
    <col min="6" max="6" width="22.375" style="0" customWidth="1"/>
    <col min="7" max="7" width="11.375" style="0" customWidth="1"/>
    <col min="8" max="8" width="20.50390625" style="0" hidden="1" customWidth="1"/>
  </cols>
  <sheetData>
    <row r="1" spans="1:8" ht="25.5" customHeight="1">
      <c r="A1" s="107" t="s">
        <v>63</v>
      </c>
      <c r="B1" s="107"/>
      <c r="C1" s="107"/>
      <c r="D1" s="107"/>
      <c r="E1" s="107"/>
      <c r="F1" s="107"/>
      <c r="G1" s="107"/>
      <c r="H1" s="39"/>
    </row>
    <row r="2" spans="1:7" ht="17.2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40"/>
      <c r="B3" s="41"/>
      <c r="C3" s="42"/>
      <c r="D3" s="41"/>
      <c r="E3" s="41"/>
      <c r="F3" s="109" t="s">
        <v>64</v>
      </c>
      <c r="G3" s="110"/>
      <c r="H3" s="41"/>
    </row>
    <row r="4" spans="1:8" ht="12.75">
      <c r="A4" s="43" t="s">
        <v>65</v>
      </c>
      <c r="B4" s="44" t="s">
        <v>66</v>
      </c>
      <c r="C4" s="43" t="s">
        <v>67</v>
      </c>
      <c r="D4" s="44" t="s">
        <v>68</v>
      </c>
      <c r="E4" s="45" t="s">
        <v>69</v>
      </c>
      <c r="F4" s="45"/>
      <c r="G4" s="45"/>
      <c r="H4" s="45" t="s">
        <v>70</v>
      </c>
    </row>
    <row r="5" spans="1:8" ht="12.75">
      <c r="A5" s="43" t="s">
        <v>71</v>
      </c>
      <c r="B5" s="44"/>
      <c r="C5" s="46"/>
      <c r="D5" s="44" t="s">
        <v>72</v>
      </c>
      <c r="E5" s="44" t="s">
        <v>73</v>
      </c>
      <c r="F5" s="44" t="s">
        <v>74</v>
      </c>
      <c r="G5" s="44" t="s">
        <v>75</v>
      </c>
      <c r="H5" s="44"/>
    </row>
    <row r="6" spans="1:8" ht="12.75">
      <c r="A6" s="43"/>
      <c r="B6" s="44"/>
      <c r="C6" s="46"/>
      <c r="D6" s="44" t="s">
        <v>76</v>
      </c>
      <c r="E6" s="47"/>
      <c r="F6" s="44" t="s">
        <v>77</v>
      </c>
      <c r="G6" s="44" t="s">
        <v>78</v>
      </c>
      <c r="H6" s="47"/>
    </row>
    <row r="7" spans="1:8" ht="12.75">
      <c r="A7" s="48"/>
      <c r="B7" s="47"/>
      <c r="C7" s="49"/>
      <c r="D7" s="47"/>
      <c r="E7" s="47"/>
      <c r="F7" s="47"/>
      <c r="G7" s="44" t="s">
        <v>79</v>
      </c>
      <c r="H7" s="47"/>
    </row>
    <row r="8" spans="1:8" ht="13.5" thickBot="1">
      <c r="A8" s="50"/>
      <c r="B8" s="51"/>
      <c r="C8" s="52"/>
      <c r="D8" s="51"/>
      <c r="E8" s="51"/>
      <c r="F8" s="51"/>
      <c r="G8" s="51"/>
      <c r="H8" s="51"/>
    </row>
    <row r="9" spans="1:8" ht="12.75">
      <c r="A9" s="41"/>
      <c r="B9" s="53"/>
      <c r="C9" s="42"/>
      <c r="D9" s="41"/>
      <c r="E9" s="41"/>
      <c r="F9" s="41"/>
      <c r="G9" s="53"/>
      <c r="H9" s="53"/>
    </row>
    <row r="10" spans="1:8" ht="12.75">
      <c r="A10" s="44">
        <v>1</v>
      </c>
      <c r="B10" s="54" t="s">
        <v>80</v>
      </c>
      <c r="C10" s="43" t="s">
        <v>81</v>
      </c>
      <c r="D10" s="44" t="s">
        <v>82</v>
      </c>
      <c r="E10" s="55">
        <v>309.166</v>
      </c>
      <c r="F10" s="56">
        <v>309.166</v>
      </c>
      <c r="G10" s="56">
        <f aca="true" t="shared" si="0" ref="G10:G15">+E10-F10</f>
        <v>0</v>
      </c>
      <c r="H10" s="57"/>
    </row>
    <row r="11" spans="1:8" ht="12.75">
      <c r="A11" s="44"/>
      <c r="B11" s="54"/>
      <c r="C11" s="46" t="s">
        <v>83</v>
      </c>
      <c r="D11" s="44" t="s">
        <v>84</v>
      </c>
      <c r="E11" s="55">
        <f>118.41+17.4</f>
        <v>135.81</v>
      </c>
      <c r="F11" s="55">
        <f>118.41+17.4</f>
        <v>135.81</v>
      </c>
      <c r="G11" s="56">
        <f t="shared" si="0"/>
        <v>0</v>
      </c>
      <c r="H11" s="57"/>
    </row>
    <row r="12" spans="1:8" ht="12.75">
      <c r="A12" s="44"/>
      <c r="B12" s="54"/>
      <c r="C12" s="46" t="s">
        <v>85</v>
      </c>
      <c r="D12" s="44" t="s">
        <v>86</v>
      </c>
      <c r="E12" s="56">
        <f>669.9</f>
        <v>669.9</v>
      </c>
      <c r="F12" s="56">
        <f>83.2</f>
        <v>83.2</v>
      </c>
      <c r="G12" s="56">
        <f t="shared" si="0"/>
        <v>586.6999999999999</v>
      </c>
      <c r="H12" s="57"/>
    </row>
    <row r="13" spans="1:8" ht="12.75">
      <c r="A13" s="44"/>
      <c r="B13" s="54"/>
      <c r="C13" s="46" t="s">
        <v>87</v>
      </c>
      <c r="D13" s="44" t="s">
        <v>88</v>
      </c>
      <c r="E13" s="56">
        <v>1224.3</v>
      </c>
      <c r="F13" s="56">
        <v>152</v>
      </c>
      <c r="G13" s="56">
        <f t="shared" si="0"/>
        <v>1072.3</v>
      </c>
      <c r="H13" s="57"/>
    </row>
    <row r="14" spans="1:8" ht="12.75">
      <c r="A14" s="44"/>
      <c r="B14" s="54"/>
      <c r="C14" s="46" t="s">
        <v>89</v>
      </c>
      <c r="D14" s="44" t="s">
        <v>90</v>
      </c>
      <c r="E14" s="56">
        <v>394.8</v>
      </c>
      <c r="F14" s="56">
        <v>48.8</v>
      </c>
      <c r="G14" s="56">
        <f t="shared" si="0"/>
        <v>346</v>
      </c>
      <c r="H14" s="57"/>
    </row>
    <row r="15" spans="1:8" ht="12.75">
      <c r="A15" s="44"/>
      <c r="B15" s="54"/>
      <c r="C15" s="43" t="s">
        <v>91</v>
      </c>
      <c r="D15" s="44" t="s">
        <v>92</v>
      </c>
      <c r="E15" s="56">
        <v>150.7</v>
      </c>
      <c r="F15" s="56">
        <v>18.5</v>
      </c>
      <c r="G15" s="56">
        <f t="shared" si="0"/>
        <v>132.2</v>
      </c>
      <c r="H15" s="57"/>
    </row>
    <row r="16" spans="1:8" ht="12.75">
      <c r="A16" s="44"/>
      <c r="B16" s="54"/>
      <c r="C16" s="43"/>
      <c r="D16" s="44"/>
      <c r="E16" s="58"/>
      <c r="F16" s="55"/>
      <c r="G16" s="56"/>
      <c r="H16" s="57"/>
    </row>
    <row r="17" spans="1:8" ht="12.75">
      <c r="A17" s="44"/>
      <c r="B17" s="54"/>
      <c r="C17" s="59" t="s">
        <v>93</v>
      </c>
      <c r="D17" s="60"/>
      <c r="E17" s="61">
        <f>SUM(E10:E16)</f>
        <v>2884.676</v>
      </c>
      <c r="F17" s="61">
        <f>SUM(F10:F16)</f>
        <v>747.476</v>
      </c>
      <c r="G17" s="61">
        <f>SUM(G10:G16)</f>
        <v>2137.2</v>
      </c>
      <c r="H17" s="57"/>
    </row>
    <row r="18" spans="1:8" ht="4.5" customHeight="1" thickBot="1">
      <c r="A18" s="62"/>
      <c r="B18" s="63"/>
      <c r="C18" s="64"/>
      <c r="D18" s="65"/>
      <c r="E18" s="66"/>
      <c r="F18" s="66"/>
      <c r="G18" s="67"/>
      <c r="H18" s="68"/>
    </row>
    <row r="19" spans="1:8" ht="6.75" customHeight="1">
      <c r="A19" s="41"/>
      <c r="B19" s="53"/>
      <c r="C19" s="69"/>
      <c r="D19" s="70"/>
      <c r="E19" s="71"/>
      <c r="F19" s="72"/>
      <c r="G19" s="72"/>
      <c r="H19" s="73"/>
    </row>
    <row r="20" spans="1:8" ht="12.75">
      <c r="A20" s="47"/>
      <c r="B20" s="74" t="s">
        <v>18</v>
      </c>
      <c r="C20" s="75"/>
      <c r="D20" s="46"/>
      <c r="E20" s="76">
        <f>E17</f>
        <v>2884.676</v>
      </c>
      <c r="F20" s="77">
        <f>+F17</f>
        <v>747.476</v>
      </c>
      <c r="G20" s="78">
        <f>+E20-F20</f>
        <v>2137.2</v>
      </c>
      <c r="H20" s="57"/>
    </row>
    <row r="21" spans="1:8" ht="6.75" customHeight="1" thickBot="1">
      <c r="A21" s="51"/>
      <c r="B21" s="79"/>
      <c r="C21" s="80"/>
      <c r="D21" s="81"/>
      <c r="E21" s="65"/>
      <c r="F21" s="82"/>
      <c r="G21" s="82"/>
      <c r="H21" s="82"/>
    </row>
    <row r="23" spans="1:7" ht="47.25" customHeight="1">
      <c r="A23" s="83" t="s">
        <v>94</v>
      </c>
      <c r="B23" s="83" t="s">
        <v>95</v>
      </c>
      <c r="C23" s="83" t="s">
        <v>96</v>
      </c>
      <c r="D23" s="83" t="s">
        <v>97</v>
      </c>
      <c r="E23" s="84" t="s">
        <v>98</v>
      </c>
      <c r="F23" s="83" t="s">
        <v>99</v>
      </c>
      <c r="G23" s="85"/>
    </row>
    <row r="24" spans="1:7" ht="15">
      <c r="A24" s="86">
        <v>1</v>
      </c>
      <c r="B24" s="87">
        <v>28931.169999999984</v>
      </c>
      <c r="C24" s="87">
        <v>469514.64</v>
      </c>
      <c r="D24" s="87">
        <v>455916.21</v>
      </c>
      <c r="E24" s="87">
        <v>83999.37000000001</v>
      </c>
      <c r="F24" s="87">
        <f>+B24+C24-D24</f>
        <v>42529.59999999998</v>
      </c>
      <c r="G24" s="88"/>
    </row>
    <row r="26" spans="1:5" ht="47.25" customHeight="1">
      <c r="A26" s="83" t="s">
        <v>94</v>
      </c>
      <c r="B26" s="83" t="s">
        <v>100</v>
      </c>
      <c r="C26" s="83" t="s">
        <v>101</v>
      </c>
      <c r="D26" s="83" t="s">
        <v>102</v>
      </c>
      <c r="E26" s="83" t="s">
        <v>103</v>
      </c>
    </row>
    <row r="27" spans="1:5" ht="15">
      <c r="A27" s="89">
        <v>1</v>
      </c>
      <c r="B27" s="90">
        <v>91146.69</v>
      </c>
      <c r="C27" s="90">
        <f>+D24+E24</f>
        <v>539915.5800000001</v>
      </c>
      <c r="D27" s="90">
        <v>747476</v>
      </c>
      <c r="E27" s="90">
        <f>+B27+C27-D27</f>
        <v>-116413.72999999998</v>
      </c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2014-06-26T11:26:23Z</dcterms:created>
  <dcterms:modified xsi:type="dcterms:W3CDTF">2014-07-04T07:15:14Z</dcterms:modified>
  <cp:category/>
  <cp:version/>
  <cp:contentType/>
  <cp:contentStatus/>
</cp:coreProperties>
</file>