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<sst xmlns="http://schemas.openxmlformats.org/spreadsheetml/2006/main" count="51" uniqueCount="50">
  <si>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</si>
  <si>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</si>
  <si>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</si>
  <si>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</si>
  <si>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</si>
  <si>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</si>
  <si>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</si>
  <si>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</si>
  <si>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</si>
  <si>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</si>
  <si>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</si>
  <si>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</si>
  <si>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</si>
  <si>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</si>
  <si>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</si>
  <si>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</si>
  <si>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</si>
  <si>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</si>
  <si>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</si>
  <si>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</si>
  <si>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</si>
  <si>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</si>
  <si>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6/2  по ул. Центральная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</si>
  <si>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</si>
  <si>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</si>
  <si>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</si>
  <si>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</si>
  <si>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</si>
  <si>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</si>
  <si>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</si>
  <si>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</si>
  <si>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126 673,02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</si>
  <si>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</si>
  <si>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</si>
  <si>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</si>
  <si>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</si>
  <si>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</si>
  <si>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</si>
  <si>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</si>
  <si>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6/2 по ул. Центральная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</si>
  <si>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</si>
  <si>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</si>
  <si>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</si>
  <si>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</si>
  <si>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</si>
  <si>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195444</t>
    </r>
    <r>
      <rPr>
        <sz val="10"/>
        <rFont val="Arial Cyr"/>
        <family val="0"/>
      </rPr>
      <t xml:space="preserve"> рублей, в том числе:</t>
    </r>
  </si>
  <si>
    <t xml:space="preserve"> - замеры сопротивления изоляции проводов - 142251 руб.</t>
  </si>
  <si>
    <t xml:space="preserve"> - аварийные работы -20080 руб.</t>
  </si>
  <si>
    <t xml:space="preserve"> - ремонт лифтового оборудования - 31764 руб.</t>
  </si>
  <si>
    <t xml:space="preserve"> - прочие работы - 1349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</si>
</sst>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375" style="24" customWidth="1"/>
    <col min="4" max="4" width="11.25390625" style="24" customWidth="1"/>
    <col min="5" max="5" width="14.625" style="24" customWidth="1"/>
    <col min="6" max="6" width="12.75390625" style="24" customWidth="1"/>
    <col min="7" max="7" width="11.25390625" style="24" customWidth="1"/>
    <col min="8" max="8" width="38.75390625" style="24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9" t="s">
        <v>1</v>
      </c>
      <c r="D5" s="39"/>
      <c r="E5" s="39"/>
      <c r="F5" s="39"/>
      <c r="G5" s="39"/>
      <c r="H5" s="39"/>
    </row>
    <row r="6" spans="3:8" ht="12.75">
      <c r="C6" s="40" t="s">
        <v>2</v>
      </c>
      <c r="D6" s="40"/>
      <c r="E6" s="40"/>
      <c r="F6" s="40"/>
      <c r="G6" s="40"/>
      <c r="H6" s="40"/>
    </row>
    <row r="7" spans="3:8" ht="13.5" thickBot="1">
      <c r="C7" s="40" t="s">
        <v>22</v>
      </c>
      <c r="D7" s="40"/>
      <c r="E7" s="40"/>
      <c r="F7" s="40"/>
      <c r="G7" s="40"/>
      <c r="H7" s="40"/>
    </row>
    <row r="8" spans="3:8" ht="6" customHeight="1" hidden="1" thickBot="1">
      <c r="C8" s="41"/>
      <c r="D8" s="41"/>
      <c r="E8" s="41"/>
      <c r="F8" s="41"/>
      <c r="G8" s="41"/>
      <c r="H8" s="41"/>
    </row>
    <row r="9" spans="3:8" ht="49.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42" t="s">
        <v>4</v>
      </c>
      <c r="D10" s="43"/>
      <c r="E10" s="43"/>
      <c r="F10" s="43"/>
      <c r="G10" s="43"/>
      <c r="H10" s="44"/>
    </row>
    <row r="11" spans="3:8" ht="13.5" customHeight="1" thickBot="1">
      <c r="C11" s="10" t="s">
        <v>5</v>
      </c>
      <c r="D11" s="11">
        <v>797652.93</v>
      </c>
      <c r="E11" s="11">
        <v>716980.27</v>
      </c>
      <c r="F11" s="11">
        <f>1380566.61+148348.15</f>
        <v>1528914.76</v>
      </c>
      <c r="G11" s="29">
        <f>+D11-E11</f>
        <v>80672.66000000003</v>
      </c>
      <c r="H11" s="36" t="s">
        <v>28</v>
      </c>
    </row>
    <row r="12" spans="3:8" ht="13.5" customHeight="1" thickBot="1">
      <c r="C12" s="10" t="s">
        <v>6</v>
      </c>
      <c r="D12" s="12">
        <f>779606.87-19118.77</f>
        <v>760488.1</v>
      </c>
      <c r="E12" s="12">
        <v>651127.2</v>
      </c>
      <c r="F12" s="12">
        <f>908836.25-148348.15</f>
        <v>760488.1</v>
      </c>
      <c r="G12" s="29">
        <f>+D12-E12</f>
        <v>109360.90000000002</v>
      </c>
      <c r="H12" s="45"/>
    </row>
    <row r="13" spans="3:8" ht="13.5" customHeight="1" thickBot="1">
      <c r="C13" s="10" t="s">
        <v>7</v>
      </c>
      <c r="D13" s="12">
        <f>259691.77-7581.27</f>
        <v>252110.5</v>
      </c>
      <c r="E13" s="12">
        <v>222455.77</v>
      </c>
      <c r="F13" s="30">
        <v>282738.36</v>
      </c>
      <c r="G13" s="29">
        <f>+D13-E13</f>
        <v>29654.73000000001</v>
      </c>
      <c r="H13" s="36" t="s">
        <v>29</v>
      </c>
    </row>
    <row r="14" spans="3:8" ht="13.5" customHeight="1" thickBot="1">
      <c r="C14" s="10" t="s">
        <v>8</v>
      </c>
      <c r="D14" s="12">
        <f>54186.08-1379.9+86869.77-2479.34</f>
        <v>137196.61000000002</v>
      </c>
      <c r="E14" s="12">
        <f>73908.53+44978.58</f>
        <v>118887.11</v>
      </c>
      <c r="F14" s="12">
        <f>94575.43+60330.55</f>
        <v>154905.97999999998</v>
      </c>
      <c r="G14" s="29">
        <f>+D14-E14</f>
        <v>18309.500000000015</v>
      </c>
      <c r="H14" s="37"/>
    </row>
    <row r="15" spans="3:8" ht="13.5" thickBot="1">
      <c r="C15" s="10" t="s">
        <v>9</v>
      </c>
      <c r="D15" s="13">
        <f>SUM(D11:D14)</f>
        <v>1947448.1400000001</v>
      </c>
      <c r="E15" s="13">
        <f>SUM(E11:E14)</f>
        <v>1709450.35</v>
      </c>
      <c r="F15" s="13">
        <f>SUM(F11:F14)</f>
        <v>2727047.1999999997</v>
      </c>
      <c r="G15" s="31">
        <f>D15-E15</f>
        <v>237997.79000000004</v>
      </c>
      <c r="H15" s="10"/>
    </row>
    <row r="16" spans="3:8" ht="13.5" customHeight="1" thickBot="1">
      <c r="C16" s="38" t="s">
        <v>10</v>
      </c>
      <c r="D16" s="38"/>
      <c r="E16" s="38"/>
      <c r="F16" s="38"/>
      <c r="G16" s="38"/>
      <c r="H16" s="38"/>
    </row>
    <row r="17" spans="3:8" ht="13.5" thickBot="1">
      <c r="C17" s="32" t="s">
        <v>30</v>
      </c>
      <c r="D17" s="15">
        <v>671459.71</v>
      </c>
      <c r="E17" s="15">
        <v>600753.88</v>
      </c>
      <c r="F17" s="15">
        <v>745406.26</v>
      </c>
      <c r="G17" s="15">
        <f>+D17-E17</f>
        <v>70705.82999999996</v>
      </c>
      <c r="H17" s="33"/>
    </row>
    <row r="18" spans="3:9" ht="12.75" customHeight="1" thickBot="1">
      <c r="C18" s="10" t="s">
        <v>11</v>
      </c>
      <c r="D18" s="11">
        <v>351061.19</v>
      </c>
      <c r="E18" s="11">
        <v>322117.02</v>
      </c>
      <c r="F18" s="11">
        <v>195444</v>
      </c>
      <c r="G18" s="15">
        <f aca="true" t="shared" si="0" ref="G18:G25">+D18-E18</f>
        <v>28944.169999999984</v>
      </c>
      <c r="H18" s="18" t="s">
        <v>31</v>
      </c>
      <c r="I18" s="16"/>
    </row>
    <row r="19" spans="3:8" ht="13.5" hidden="1" thickBot="1">
      <c r="C19" s="14" t="s">
        <v>12</v>
      </c>
      <c r="D19" s="11"/>
      <c r="E19" s="11"/>
      <c r="F19" s="11"/>
      <c r="G19" s="15">
        <f t="shared" si="0"/>
        <v>0</v>
      </c>
      <c r="H19" s="17"/>
    </row>
    <row r="20" spans="3:8" ht="23.25" thickBot="1">
      <c r="C20" s="14" t="s">
        <v>32</v>
      </c>
      <c r="D20" s="11">
        <v>2318.99</v>
      </c>
      <c r="E20" s="11">
        <v>1860.6</v>
      </c>
      <c r="F20" s="11">
        <v>2318.99</v>
      </c>
      <c r="G20" s="15">
        <f t="shared" si="0"/>
        <v>458.3899999999999</v>
      </c>
      <c r="H20" s="18" t="s">
        <v>33</v>
      </c>
    </row>
    <row r="21" spans="3:8" ht="23.25" thickBot="1">
      <c r="C21" s="10" t="s">
        <v>13</v>
      </c>
      <c r="D21" s="11">
        <v>132604.2</v>
      </c>
      <c r="E21" s="11">
        <v>120153.41</v>
      </c>
      <c r="F21" s="11">
        <f>27137.68*3+14723.9*3</f>
        <v>125584.74</v>
      </c>
      <c r="G21" s="15">
        <f t="shared" si="0"/>
        <v>12450.790000000008</v>
      </c>
      <c r="H21" s="18" t="s">
        <v>34</v>
      </c>
    </row>
    <row r="22" spans="3:8" ht="34.5" thickBot="1">
      <c r="C22" s="10" t="s">
        <v>14</v>
      </c>
      <c r="D22" s="11">
        <v>115693.58</v>
      </c>
      <c r="E22" s="11">
        <v>104497.2</v>
      </c>
      <c r="F22" s="11">
        <f>179803.3+18787.62</f>
        <v>198590.91999999998</v>
      </c>
      <c r="G22" s="15">
        <f t="shared" si="0"/>
        <v>11196.380000000005</v>
      </c>
      <c r="H22" s="18" t="s">
        <v>35</v>
      </c>
    </row>
    <row r="23" spans="3:8" ht="26.25" customHeight="1" thickBot="1">
      <c r="C23" s="10" t="s">
        <v>15</v>
      </c>
      <c r="D23" s="12">
        <f>9422.29-2473.26</f>
        <v>6949.030000000001</v>
      </c>
      <c r="E23" s="12">
        <v>6157.91</v>
      </c>
      <c r="F23" s="12">
        <v>1154.41</v>
      </c>
      <c r="G23" s="15">
        <f t="shared" si="0"/>
        <v>791.1200000000008</v>
      </c>
      <c r="H23" s="18" t="s">
        <v>36</v>
      </c>
    </row>
    <row r="24" spans="3:8" ht="37.5" customHeight="1" hidden="1" thickBot="1">
      <c r="C24" s="10" t="s">
        <v>21</v>
      </c>
      <c r="D24" s="12">
        <v>0</v>
      </c>
      <c r="E24" s="12">
        <v>0</v>
      </c>
      <c r="F24" s="12"/>
      <c r="G24" s="15">
        <f t="shared" si="0"/>
        <v>0</v>
      </c>
      <c r="H24" s="18"/>
    </row>
    <row r="25" spans="3:8" ht="24.75" customHeight="1" thickBot="1">
      <c r="C25" s="10" t="s">
        <v>16</v>
      </c>
      <c r="D25" s="12">
        <v>25381.17</v>
      </c>
      <c r="E25" s="12">
        <v>22779.88</v>
      </c>
      <c r="F25" s="12">
        <f>2384.18+10224.25+18566.21</f>
        <v>31174.64</v>
      </c>
      <c r="G25" s="15">
        <f t="shared" si="0"/>
        <v>2601.2899999999972</v>
      </c>
      <c r="H25" s="18" t="s">
        <v>37</v>
      </c>
    </row>
    <row r="26" spans="3:8" s="20" customFormat="1" ht="17.25" customHeight="1" thickBot="1">
      <c r="C26" s="10" t="s">
        <v>9</v>
      </c>
      <c r="D26" s="13">
        <f>SUM(D17:D25)</f>
        <v>1305467.8699999999</v>
      </c>
      <c r="E26" s="13">
        <f>SUM(E17:E25)</f>
        <v>1178319.9</v>
      </c>
      <c r="F26" s="13">
        <f>SUM(F17:F25)</f>
        <v>1299673.9599999997</v>
      </c>
      <c r="G26" s="31">
        <f>D26-E26</f>
        <v>127147.96999999997</v>
      </c>
      <c r="H26" s="19"/>
    </row>
    <row r="27" spans="3:8" ht="12.75" customHeight="1" hidden="1" thickBot="1">
      <c r="C27" s="23"/>
      <c r="D27" s="23"/>
      <c r="E27" s="23"/>
      <c r="F27" s="23"/>
      <c r="G27" s="23"/>
      <c r="H27" s="23"/>
    </row>
    <row r="28" spans="3:8" ht="12.75" customHeight="1" hidden="1" thickBot="1">
      <c r="C28" s="23"/>
      <c r="D28" s="25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21" customHeight="1">
      <c r="C35" s="21" t="s">
        <v>38</v>
      </c>
      <c r="D35" s="21"/>
      <c r="E35" s="21"/>
      <c r="F35" s="21"/>
      <c r="G35" s="22">
        <f>G15+G26</f>
        <v>365145.76</v>
      </c>
      <c r="H35" s="23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4"/>
  <sheetViews>
    <sheetView view="pageBreakPreview" zoomScale="120" zoomScaleSheetLayoutView="120" zoomScalePageLayoutView="0" workbookViewId="0" topLeftCell="A1">
      <selection activeCell="B9" sqref="B9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46" t="s">
        <v>17</v>
      </c>
      <c r="B4" s="46"/>
      <c r="C4" s="46"/>
      <c r="D4" s="46"/>
      <c r="E4" s="46"/>
      <c r="F4" s="46"/>
    </row>
    <row r="5" spans="1:6" ht="12.75">
      <c r="A5" s="46" t="s">
        <v>18</v>
      </c>
      <c r="B5" s="46"/>
      <c r="C5" s="46"/>
      <c r="D5" s="46"/>
      <c r="E5" s="46"/>
      <c r="F5" s="46"/>
    </row>
    <row r="6" spans="1:6" ht="12.75">
      <c r="A6" s="46" t="s">
        <v>39</v>
      </c>
      <c r="B6" s="46"/>
      <c r="C6" s="46"/>
      <c r="D6" s="46"/>
      <c r="E6" s="46"/>
      <c r="F6" s="46"/>
    </row>
    <row r="7" spans="1:6" ht="38.25">
      <c r="A7" s="27" t="s">
        <v>19</v>
      </c>
      <c r="B7" s="27" t="s">
        <v>40</v>
      </c>
      <c r="C7" s="27" t="s">
        <v>41</v>
      </c>
      <c r="D7" s="27" t="s">
        <v>42</v>
      </c>
      <c r="E7" s="27" t="s">
        <v>43</v>
      </c>
      <c r="F7" s="27" t="s">
        <v>44</v>
      </c>
    </row>
    <row r="8" spans="1:6" ht="15">
      <c r="A8" s="28" t="s">
        <v>20</v>
      </c>
      <c r="B8" s="28">
        <v>351061</v>
      </c>
      <c r="C8" s="28">
        <v>322117</v>
      </c>
      <c r="D8" s="28">
        <f>B8-C8</f>
        <v>28944</v>
      </c>
      <c r="E8" s="34">
        <v>195444</v>
      </c>
      <c r="F8" s="28">
        <f>C8-E8</f>
        <v>126673</v>
      </c>
    </row>
    <row r="9" ht="15">
      <c r="E9" s="35"/>
    </row>
    <row r="10" ht="15">
      <c r="A10" t="s">
        <v>45</v>
      </c>
    </row>
    <row r="11" spans="1:3" ht="12.75">
      <c r="A11" t="s">
        <v>46</v>
      </c>
      <c r="C11" s="26"/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2011-03-25T07:22:29Z</dcterms:created>
  <dcterms:modified xsi:type="dcterms:W3CDTF">2013-06-04T06:38:56Z</dcterms:modified>
  <cp:category/>
  <cp:version/>
  <cp:contentType/>
  <cp:contentStatus/>
</cp:coreProperties>
</file>