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<sst xmlns="http://schemas.openxmlformats.org/spreadsheetml/2006/main" count="96" uniqueCount="87">
  <si>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</si>
  <si>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</si>
  <si>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</si>
  <si>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70 по мкр. Черная Речка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</si>
  <si>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</si>
  <si>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</si>
  <si>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</si>
  <si>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</si>
  <si>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</si>
  <si>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</si>
  <si>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</si>
  <si>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</si>
  <si>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</si>
  <si>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</si>
  <si>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</si>
  <si>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</si>
  <si>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</si>
  <si>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</si>
  <si>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</si>
  <si>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</si>
  <si>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</si>
  <si>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</si>
  <si>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Н/2008-32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</si>
  <si>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</si>
  <si>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</si>
  <si>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</si>
  <si>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</si>
  <si>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</si>
  <si>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</si>
  <si>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</si>
  <si>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</si>
  <si>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</si>
  <si>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</si>
  <si>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</si>
  <si>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</si>
  <si>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</si>
  <si>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</si>
  <si>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</si>
  <si>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</si>
  <si>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70 по мкр. Черная Речка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</si>
  <si>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</si>
  <si>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</si>
  <si>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</si>
  <si>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</si>
  <si>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</si>
  <si>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</si>
  <si>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</si>
  <si>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</si>
  <si>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</si>
  <si>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14.78 </t>
    </r>
    <r>
      <rPr>
        <sz val="10"/>
        <rFont val="Arial Cyr"/>
        <family val="0"/>
      </rPr>
      <t>тыс.рублей, в том числе:</t>
    </r>
  </si>
  <si>
    <t>ремонт системы ЦО, замена крана, ремонт задвижки - 7.29 т.р.</t>
  </si>
  <si>
    <t>содержание аварийной службы - 3.95 т.р.</t>
  </si>
  <si>
    <t>очистка кровли от снега - 3.5 т.р.</t>
  </si>
  <si>
    <t>прочие - 0.04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</si>
  <si>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декабря 2010г.  по адресу г.Сертолово, мкр. Черная Речка, д. 70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</si>
  <si>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</si>
  <si>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</si>
  <si>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</si>
  <si>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</si>
  <si>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</si>
  <si>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</si>
  <si>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</si>
  <si>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</si>
  <si>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</si>
  <si>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</si>
  <si>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</si>
  <si>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</si>
  <si>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</si>
  <si>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</si>
  <si>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</si>
  <si>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</si>
  <si>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Черная Речка, д. 70</t>
  </si>
  <si>
    <t>установка прибора учета эл.энергии</t>
  </si>
  <si>
    <t>1 шт.</t>
  </si>
  <si>
    <t>экспертиза фасада</t>
  </si>
  <si>
    <t>Всего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</si>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</sst>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>
        <color indexed="63"/>
      </right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5" fillId="0" borderId="0" xfId="52">
      <alignment/>
      <protection/>
    </xf>
    <xf numFmtId="0" fontId="35" fillId="0" borderId="16" xfId="52" applyBorder="1" applyAlignment="1">
      <alignment horizontal="center" vertical="center" wrapText="1"/>
      <protection/>
    </xf>
    <xf numFmtId="0" fontId="35" fillId="0" borderId="16" xfId="52" applyFont="1" applyBorder="1" applyAlignment="1">
      <alignment horizontal="center" vertical="center" wrapText="1"/>
      <protection/>
    </xf>
    <xf numFmtId="0" fontId="43" fillId="0" borderId="16" xfId="52" applyFont="1" applyBorder="1" applyAlignment="1">
      <alignment horizontal="center" vertical="center"/>
      <protection/>
    </xf>
    <xf numFmtId="0" fontId="35" fillId="0" borderId="0" xfId="52" applyBorder="1">
      <alignment/>
      <protection/>
    </xf>
    <xf numFmtId="0" fontId="1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6" fillId="0" borderId="25" xfId="0" applyFont="1" applyBorder="1" applyAlignment="1">
      <alignment/>
    </xf>
    <xf numFmtId="0" fontId="16" fillId="0" borderId="25" xfId="0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/>
    </xf>
    <xf numFmtId="4" fontId="19" fillId="0" borderId="16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6" xfId="0" applyBorder="1" applyAlignment="1">
      <alignment/>
    </xf>
    <xf numFmtId="4" fontId="19" fillId="0" borderId="16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5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7"/>
  <sheetViews>
    <sheetView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1.75390625" style="26" customWidth="1"/>
    <col min="4" max="4" width="13.00390625" style="26" customWidth="1"/>
    <col min="5" max="5" width="11.875" style="26" customWidth="1"/>
    <col min="6" max="6" width="12.375" style="26" customWidth="1"/>
    <col min="7" max="7" width="11.625" style="26" customWidth="1"/>
    <col min="8" max="8" width="13.125" style="26" customWidth="1"/>
    <col min="9" max="9" width="22.75390625" style="26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88" t="s">
        <v>1</v>
      </c>
      <c r="D5" s="88"/>
      <c r="E5" s="88"/>
      <c r="F5" s="88"/>
      <c r="G5" s="88"/>
      <c r="H5" s="88"/>
      <c r="I5" s="88"/>
    </row>
    <row r="6" spans="3:9" ht="12.75">
      <c r="C6" s="89" t="s">
        <v>2</v>
      </c>
      <c r="D6" s="89"/>
      <c r="E6" s="89"/>
      <c r="F6" s="89"/>
      <c r="G6" s="89"/>
      <c r="H6" s="89"/>
      <c r="I6" s="89"/>
    </row>
    <row r="7" spans="3:9" ht="13.5" thickBot="1">
      <c r="C7" s="89" t="s">
        <v>3</v>
      </c>
      <c r="D7" s="89"/>
      <c r="E7" s="89"/>
      <c r="F7" s="89"/>
      <c r="G7" s="89"/>
      <c r="H7" s="89"/>
      <c r="I7" s="89"/>
    </row>
    <row r="8" spans="3:9" ht="6" customHeight="1" hidden="1" thickBot="1">
      <c r="C8" s="90"/>
      <c r="D8" s="90"/>
      <c r="E8" s="90"/>
      <c r="F8" s="90"/>
      <c r="G8" s="90"/>
      <c r="H8" s="90"/>
      <c r="I8" s="90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91" t="s">
        <v>11</v>
      </c>
      <c r="D10" s="86"/>
      <c r="E10" s="86"/>
      <c r="F10" s="86"/>
      <c r="G10" s="86"/>
      <c r="H10" s="86"/>
      <c r="I10" s="92"/>
    </row>
    <row r="11" spans="3:9" ht="13.5" customHeight="1" thickBot="1">
      <c r="C11" s="12" t="s">
        <v>12</v>
      </c>
      <c r="D11" s="13">
        <v>20339.09000000001</v>
      </c>
      <c r="E11" s="14">
        <f>164184.36-4736.16</f>
        <v>159448.19999999998</v>
      </c>
      <c r="F11" s="14">
        <v>154267.05</v>
      </c>
      <c r="G11" s="14">
        <f>+F11</f>
        <v>154267.05</v>
      </c>
      <c r="H11" s="14">
        <f>+D11+E11-F11</f>
        <v>25520.23999999999</v>
      </c>
      <c r="I11" s="84" t="s">
        <v>13</v>
      </c>
    </row>
    <row r="12" spans="3:9" ht="13.5" customHeight="1" thickBot="1">
      <c r="C12" s="12" t="s">
        <v>14</v>
      </c>
      <c r="D12" s="13">
        <v>7639.989999999998</v>
      </c>
      <c r="E12" s="15">
        <f>100326.45-11326.6</f>
        <v>88999.84999999999</v>
      </c>
      <c r="F12" s="15">
        <v>76356.63</v>
      </c>
      <c r="G12" s="14">
        <f>+F12</f>
        <v>76356.63</v>
      </c>
      <c r="H12" s="14">
        <f>+D12+E12-F12</f>
        <v>20283.209999999992</v>
      </c>
      <c r="I12" s="87"/>
    </row>
    <row r="13" spans="3:9" ht="13.5" customHeight="1" thickBot="1">
      <c r="C13" s="12" t="s">
        <v>15</v>
      </c>
      <c r="D13" s="13">
        <v>3480.5</v>
      </c>
      <c r="E13" s="15">
        <f>34569.63-2347.91</f>
        <v>32221.719999999998</v>
      </c>
      <c r="F13" s="15">
        <v>29248.47</v>
      </c>
      <c r="G13" s="14">
        <f>+F13</f>
        <v>29248.47</v>
      </c>
      <c r="H13" s="14">
        <f>+D13+E13-F13</f>
        <v>6453.75</v>
      </c>
      <c r="I13" s="84" t="s">
        <v>16</v>
      </c>
    </row>
    <row r="14" spans="3:9" ht="13.5" customHeight="1" thickBot="1">
      <c r="C14" s="12" t="s">
        <v>17</v>
      </c>
      <c r="D14" s="13">
        <v>1912.7799999999988</v>
      </c>
      <c r="E14" s="15">
        <f>10465.71-1217.41+11558.92-784.28</f>
        <v>20022.940000000002</v>
      </c>
      <c r="F14" s="15">
        <f>9780.14+7913.49</f>
        <v>17693.629999999997</v>
      </c>
      <c r="G14" s="14">
        <f>+F14</f>
        <v>17693.629999999997</v>
      </c>
      <c r="H14" s="14">
        <f>+D14+E14-F14</f>
        <v>4242.090000000004</v>
      </c>
      <c r="I14" s="85"/>
    </row>
    <row r="15" spans="3:9" ht="13.5" thickBot="1">
      <c r="C15" s="12" t="s">
        <v>18</v>
      </c>
      <c r="D15" s="16">
        <f>SUM(D11:D14)</f>
        <v>33372.36000000001</v>
      </c>
      <c r="E15" s="16">
        <f>SUM(E11:E14)</f>
        <v>300692.70999999996</v>
      </c>
      <c r="F15" s="16">
        <f>SUM(F11:F14)</f>
        <v>277565.77999999997</v>
      </c>
      <c r="G15" s="16">
        <f>SUM(G11:G14)</f>
        <v>277565.77999999997</v>
      </c>
      <c r="H15" s="16">
        <f>SUM(H11:H14)</f>
        <v>56499.289999999986</v>
      </c>
      <c r="I15" s="12"/>
    </row>
    <row r="16" spans="3:9" ht="13.5" customHeight="1" thickBot="1">
      <c r="C16" s="86" t="s">
        <v>19</v>
      </c>
      <c r="D16" s="86"/>
      <c r="E16" s="86"/>
      <c r="F16" s="86"/>
      <c r="G16" s="86"/>
      <c r="H16" s="86"/>
      <c r="I16" s="86"/>
    </row>
    <row r="17" spans="3:9" ht="49.5" customHeight="1" thickBot="1">
      <c r="C17" s="17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8" t="s">
        <v>20</v>
      </c>
    </row>
    <row r="18" spans="3:9" ht="21" customHeight="1" thickBot="1">
      <c r="C18" s="9" t="s">
        <v>21</v>
      </c>
      <c r="D18" s="19">
        <v>7164.949999999997</v>
      </c>
      <c r="E18" s="20">
        <f>93143.04-2686.86</f>
        <v>90456.18</v>
      </c>
      <c r="F18" s="20">
        <v>84445.95</v>
      </c>
      <c r="G18" s="20">
        <f>+F18</f>
        <v>84445.95</v>
      </c>
      <c r="H18" s="20">
        <f>+D18+E18-F18</f>
        <v>13175.179999999993</v>
      </c>
      <c r="I18" s="84" t="s">
        <v>22</v>
      </c>
    </row>
    <row r="19" spans="3:9" ht="15.75" customHeight="1" thickBot="1">
      <c r="C19" s="12" t="s">
        <v>23</v>
      </c>
      <c r="D19" s="13">
        <v>3081.300000000003</v>
      </c>
      <c r="E19" s="14">
        <f>33863.04-725.68</f>
        <v>33137.36</v>
      </c>
      <c r="F19" s="14">
        <v>31295.52</v>
      </c>
      <c r="G19" s="21">
        <v>14778.01</v>
      </c>
      <c r="H19" s="20">
        <f>+D19+E19-F19</f>
        <v>4923.140000000003</v>
      </c>
      <c r="I19" s="87"/>
    </row>
    <row r="20" spans="3:9" ht="13.5" thickBot="1">
      <c r="C20" s="17" t="s">
        <v>24</v>
      </c>
      <c r="D20" s="22">
        <v>240.37000000000262</v>
      </c>
      <c r="E20" s="14">
        <v>22228.8</v>
      </c>
      <c r="F20" s="14">
        <v>21990.21</v>
      </c>
      <c r="G20" s="21">
        <f>4.04*1000+45*1000</f>
        <v>49040</v>
      </c>
      <c r="H20" s="20">
        <f>+D20+E20-F20</f>
        <v>478.96000000000276</v>
      </c>
      <c r="I20" s="23"/>
    </row>
    <row r="21" spans="3:9" ht="45.75" hidden="1" thickBot="1">
      <c r="C21" s="12" t="s">
        <v>25</v>
      </c>
      <c r="D21" s="13">
        <v>0</v>
      </c>
      <c r="E21" s="14"/>
      <c r="F21" s="14"/>
      <c r="G21" s="20">
        <f>+F21</f>
        <v>0</v>
      </c>
      <c r="H21" s="20">
        <f>+D21+E21-F21</f>
        <v>0</v>
      </c>
      <c r="I21" s="23" t="s">
        <v>26</v>
      </c>
    </row>
    <row r="22" spans="3:9" ht="18" customHeight="1" thickBot="1">
      <c r="C22" s="12" t="s">
        <v>27</v>
      </c>
      <c r="D22" s="13">
        <v>1231.5100000000002</v>
      </c>
      <c r="E22" s="14">
        <f>23838.24-687.66</f>
        <v>23150.58</v>
      </c>
      <c r="F22" s="14">
        <v>21169.85</v>
      </c>
      <c r="G22" s="20">
        <f>+F22</f>
        <v>21169.85</v>
      </c>
      <c r="H22" s="20">
        <f>+D22+E22-F22</f>
        <v>3212.2400000000052</v>
      </c>
      <c r="I22" s="23" t="s">
        <v>28</v>
      </c>
    </row>
    <row r="23" spans="3:9" ht="26.25" customHeight="1" hidden="1" thickBot="1">
      <c r="C23" s="12" t="s">
        <v>29</v>
      </c>
      <c r="D23" s="24"/>
      <c r="E23" s="15"/>
      <c r="F23" s="15"/>
      <c r="G23" s="15"/>
      <c r="H23" s="15"/>
      <c r="I23" s="23" t="s">
        <v>30</v>
      </c>
    </row>
    <row r="24" spans="3:9" ht="27.75" customHeight="1" thickBot="1">
      <c r="C24" s="17" t="s">
        <v>31</v>
      </c>
      <c r="D24" s="13">
        <v>0</v>
      </c>
      <c r="E24" s="15">
        <f>14825.46-840.16</f>
        <v>13985.3</v>
      </c>
      <c r="F24" s="15">
        <v>12161.03</v>
      </c>
      <c r="G24" s="20">
        <f>+F24</f>
        <v>12161.03</v>
      </c>
      <c r="H24" s="20">
        <f>+D24+E24-F24</f>
        <v>1824.2699999999986</v>
      </c>
      <c r="I24" s="23"/>
    </row>
    <row r="25" spans="3:9" ht="24.75" customHeight="1" hidden="1" thickBot="1">
      <c r="C25" s="12" t="s">
        <v>32</v>
      </c>
      <c r="D25" s="24"/>
      <c r="E25" s="15"/>
      <c r="F25" s="15"/>
      <c r="G25" s="15"/>
      <c r="H25" s="15"/>
      <c r="I25" s="23" t="s">
        <v>33</v>
      </c>
    </row>
    <row r="26" spans="3:9" s="25" customFormat="1" ht="17.25" customHeight="1" thickBot="1">
      <c r="C26" s="12" t="s">
        <v>18</v>
      </c>
      <c r="D26" s="16">
        <f>SUM(D18:D25)</f>
        <v>11718.130000000003</v>
      </c>
      <c r="E26" s="16">
        <f>SUM(E18:E25)</f>
        <v>182958.21999999997</v>
      </c>
      <c r="F26" s="16">
        <f>SUM(F18:F25)</f>
        <v>171062.56</v>
      </c>
      <c r="G26" s="16">
        <f>SUM(G18:G25)</f>
        <v>181594.84</v>
      </c>
      <c r="H26" s="16">
        <f>SUM(H18:H25)</f>
        <v>23613.79</v>
      </c>
      <c r="I26" s="24"/>
    </row>
    <row r="27" ht="12.75" customHeight="1" hidden="1"/>
    <row r="28" ht="12.75" customHeight="1" hidden="1">
      <c r="E28" s="7"/>
    </row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spans="3:8" ht="21" customHeight="1">
      <c r="C35" s="27" t="s">
        <v>34</v>
      </c>
      <c r="D35" s="27"/>
      <c r="E35" s="27"/>
      <c r="F35" s="27"/>
      <c r="G35" s="27"/>
      <c r="H35" s="28">
        <f>+H15+H26</f>
        <v>80113.07999999999</v>
      </c>
    </row>
    <row r="36" spans="3:4" ht="15">
      <c r="C36" s="29" t="s">
        <v>35</v>
      </c>
      <c r="D36" s="29"/>
    </row>
    <row r="37" spans="3:9" ht="12.75" customHeight="1">
      <c r="C37" s="30" t="s">
        <v>36</v>
      </c>
      <c r="D37" s="31"/>
      <c r="E37" s="31"/>
      <c r="F37" s="31"/>
      <c r="G37" s="31"/>
      <c r="H37" s="31"/>
      <c r="I37" s="31"/>
    </row>
  </sheetData>
  <sheetProtection/>
  <mergeCells count="9">
    <mergeCell ref="I13:I14"/>
    <mergeCell ref="C16:I16"/>
    <mergeCell ref="I18:I19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2" customWidth="1"/>
    <col min="2" max="2" width="13.25390625" style="32" customWidth="1"/>
    <col min="3" max="3" width="13.875" style="32" customWidth="1"/>
    <col min="4" max="4" width="14.00390625" style="32" customWidth="1"/>
    <col min="5" max="5" width="13.875" style="32" customWidth="1"/>
    <col min="6" max="6" width="14.875" style="32" customWidth="1"/>
    <col min="7" max="7" width="15.875" style="32" customWidth="1"/>
    <col min="8" max="8" width="13.625" style="32" customWidth="1"/>
    <col min="9" max="16384" width="9.125" style="32" customWidth="1"/>
  </cols>
  <sheetData>
    <row r="1" spans="1:8" ht="15">
      <c r="A1" s="93" t="s">
        <v>37</v>
      </c>
      <c r="B1" s="93"/>
      <c r="C1" s="93"/>
      <c r="D1" s="93"/>
      <c r="E1" s="93"/>
      <c r="F1" s="93"/>
      <c r="G1" s="93"/>
      <c r="H1" s="93"/>
    </row>
    <row r="2" spans="1:8" ht="15">
      <c r="A2" s="93" t="s">
        <v>38</v>
      </c>
      <c r="B2" s="93"/>
      <c r="C2" s="93"/>
      <c r="D2" s="93"/>
      <c r="E2" s="93"/>
      <c r="F2" s="93"/>
      <c r="G2" s="93"/>
      <c r="H2" s="93"/>
    </row>
    <row r="3" spans="1:8" ht="15">
      <c r="A3" s="93" t="s">
        <v>39</v>
      </c>
      <c r="B3" s="93"/>
      <c r="C3" s="93"/>
      <c r="D3" s="93"/>
      <c r="E3" s="93"/>
      <c r="F3" s="93"/>
      <c r="G3" s="93"/>
      <c r="H3" s="93"/>
    </row>
    <row r="4" spans="1:8" ht="60">
      <c r="A4" s="33" t="s">
        <v>40</v>
      </c>
      <c r="B4" s="34" t="s">
        <v>41</v>
      </c>
      <c r="C4" s="34" t="s">
        <v>42</v>
      </c>
      <c r="D4" s="34" t="s">
        <v>43</v>
      </c>
      <c r="E4" s="34" t="s">
        <v>44</v>
      </c>
      <c r="F4" s="34" t="s">
        <v>45</v>
      </c>
      <c r="G4" s="34" t="s">
        <v>46</v>
      </c>
      <c r="H4" s="33" t="s">
        <v>47</v>
      </c>
    </row>
    <row r="5" spans="1:8" ht="15">
      <c r="A5" s="35" t="s">
        <v>48</v>
      </c>
      <c r="B5" s="35">
        <v>-8.1</v>
      </c>
      <c r="C5" s="35">
        <v>33.14</v>
      </c>
      <c r="D5" s="35">
        <v>31.3</v>
      </c>
      <c r="E5" s="35">
        <v>0</v>
      </c>
      <c r="F5" s="35">
        <v>14.78</v>
      </c>
      <c r="G5" s="35">
        <v>4.92</v>
      </c>
      <c r="H5" s="35">
        <f>B5+C5+E5-F5</f>
        <v>10.26</v>
      </c>
    </row>
    <row r="7" ht="15">
      <c r="A7" s="32" t="s">
        <v>49</v>
      </c>
    </row>
    <row r="8" ht="15">
      <c r="A8" s="32" t="s">
        <v>50</v>
      </c>
    </row>
    <row r="9" ht="15">
      <c r="A9" s="32" t="s">
        <v>51</v>
      </c>
    </row>
    <row r="10" ht="15">
      <c r="A10" s="32" t="s">
        <v>52</v>
      </c>
    </row>
    <row r="11" ht="15">
      <c r="A11" s="32" t="s">
        <v>53</v>
      </c>
    </row>
    <row r="12" spans="3:5" ht="15">
      <c r="C12" s="36"/>
      <c r="D12" s="36"/>
      <c r="E12" s="36"/>
    </row>
    <row r="13" spans="3:5" ht="15">
      <c r="C13" s="36"/>
      <c r="D13" s="36"/>
      <c r="E13" s="36"/>
    </row>
    <row r="14" spans="3:5" ht="15">
      <c r="C14" s="36"/>
      <c r="D14" s="36"/>
      <c r="E14" s="36"/>
    </row>
    <row r="15" spans="3:5" ht="15">
      <c r="C15" s="36"/>
      <c r="D15" s="36"/>
      <c r="E15" s="36"/>
    </row>
    <row r="16" spans="3:5" ht="15">
      <c r="C16" s="36"/>
      <c r="D16" s="36"/>
      <c r="E16" s="36"/>
    </row>
    <row r="17" spans="3:5" ht="15">
      <c r="C17" s="36"/>
      <c r="D17" s="36"/>
      <c r="E17" s="36"/>
    </row>
    <row r="18" spans="3:5" ht="15">
      <c r="C18" s="36"/>
      <c r="D18" s="36"/>
      <c r="E18" s="36"/>
    </row>
    <row r="19" spans="3:5" ht="15">
      <c r="C19" s="36"/>
      <c r="D19" s="36"/>
      <c r="E19" s="36"/>
    </row>
    <row r="25" spans="3:5" ht="15">
      <c r="C25" s="36"/>
      <c r="D25" s="36"/>
      <c r="E25" s="36"/>
    </row>
    <row r="26" spans="3:5" ht="15">
      <c r="C26" s="36"/>
      <c r="D26" s="36"/>
      <c r="E26" s="36"/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94" t="s">
        <v>54</v>
      </c>
      <c r="B1" s="94"/>
      <c r="C1" s="94"/>
      <c r="D1" s="94"/>
      <c r="E1" s="94"/>
      <c r="F1" s="94"/>
      <c r="G1" s="94"/>
      <c r="H1" s="37"/>
    </row>
    <row r="2" spans="1:7" ht="29.25" customHeight="1" thickBot="1">
      <c r="A2" s="95"/>
      <c r="B2" s="95"/>
      <c r="C2" s="95"/>
      <c r="D2" s="95"/>
      <c r="E2" s="95"/>
      <c r="F2" s="95"/>
      <c r="G2" s="95"/>
    </row>
    <row r="3" spans="1:8" ht="13.5" thickBot="1">
      <c r="A3" s="38"/>
      <c r="B3" s="39"/>
      <c r="C3" s="40"/>
      <c r="D3" s="39"/>
      <c r="E3" s="39"/>
      <c r="F3" s="96" t="s">
        <v>55</v>
      </c>
      <c r="G3" s="97"/>
      <c r="H3" s="39"/>
    </row>
    <row r="4" spans="1:8" ht="12.75">
      <c r="A4" s="41" t="s">
        <v>56</v>
      </c>
      <c r="B4" s="42" t="s">
        <v>57</v>
      </c>
      <c r="C4" s="43" t="s">
        <v>58</v>
      </c>
      <c r="D4" s="42" t="s">
        <v>59</v>
      </c>
      <c r="E4" s="44" t="s">
        <v>60</v>
      </c>
      <c r="F4" s="44"/>
      <c r="G4" s="44"/>
      <c r="H4" s="44" t="s">
        <v>61</v>
      </c>
    </row>
    <row r="5" spans="1:8" ht="12.75">
      <c r="A5" s="41" t="s">
        <v>62</v>
      </c>
      <c r="B5" s="42"/>
      <c r="C5" s="43"/>
      <c r="D5" s="42" t="s">
        <v>63</v>
      </c>
      <c r="E5" s="42" t="s">
        <v>64</v>
      </c>
      <c r="F5" s="42" t="s">
        <v>65</v>
      </c>
      <c r="G5" s="42" t="s">
        <v>66</v>
      </c>
      <c r="H5" s="42"/>
    </row>
    <row r="6" spans="1:8" ht="12.75">
      <c r="A6" s="41"/>
      <c r="B6" s="42"/>
      <c r="C6" s="43"/>
      <c r="D6" s="42" t="s">
        <v>67</v>
      </c>
      <c r="E6" s="42"/>
      <c r="F6" s="42" t="s">
        <v>68</v>
      </c>
      <c r="G6" s="42" t="s">
        <v>69</v>
      </c>
      <c r="H6" s="45"/>
    </row>
    <row r="7" spans="1:8" ht="12.75">
      <c r="A7" s="46"/>
      <c r="B7" s="45"/>
      <c r="C7" s="47"/>
      <c r="D7" s="45"/>
      <c r="E7" s="45"/>
      <c r="F7" s="45"/>
      <c r="G7" s="42" t="s">
        <v>70</v>
      </c>
      <c r="H7" s="45"/>
    </row>
    <row r="8" spans="1:8" ht="13.5" thickBot="1">
      <c r="A8" s="48"/>
      <c r="B8" s="49"/>
      <c r="C8" s="50"/>
      <c r="D8" s="49"/>
      <c r="E8" s="49"/>
      <c r="F8" s="49"/>
      <c r="G8" s="49"/>
      <c r="H8" s="49"/>
    </row>
    <row r="9" spans="1:8" ht="12.75">
      <c r="A9" s="39"/>
      <c r="B9" s="40"/>
      <c r="C9" s="39"/>
      <c r="D9" s="40"/>
      <c r="E9" s="39"/>
      <c r="F9" s="40"/>
      <c r="G9" s="39"/>
      <c r="H9" s="51"/>
    </row>
    <row r="10" spans="1:8" ht="12.75">
      <c r="A10" s="42">
        <v>1</v>
      </c>
      <c r="B10" s="47" t="s">
        <v>71</v>
      </c>
      <c r="C10" s="42" t="s">
        <v>72</v>
      </c>
      <c r="D10" s="43" t="s">
        <v>73</v>
      </c>
      <c r="E10" s="52">
        <v>20.6</v>
      </c>
      <c r="F10" s="53">
        <f>E10*0.196</f>
        <v>4.0376</v>
      </c>
      <c r="G10" s="52">
        <f>+E10-F10</f>
        <v>16.5624</v>
      </c>
      <c r="H10" s="54"/>
    </row>
    <row r="11" spans="1:8" ht="12.75">
      <c r="A11" s="42"/>
      <c r="B11" s="47"/>
      <c r="C11" s="42" t="s">
        <v>74</v>
      </c>
      <c r="D11" s="43"/>
      <c r="E11" s="52">
        <v>45</v>
      </c>
      <c r="F11" s="53">
        <v>45</v>
      </c>
      <c r="G11" s="52">
        <f>+E11-F11</f>
        <v>0</v>
      </c>
      <c r="H11" s="54"/>
    </row>
    <row r="12" spans="1:8" ht="12.75">
      <c r="A12" s="42"/>
      <c r="B12" s="47"/>
      <c r="C12" s="42"/>
      <c r="D12" s="43"/>
      <c r="E12" s="55"/>
      <c r="F12" s="56"/>
      <c r="G12" s="55"/>
      <c r="H12" s="57"/>
    </row>
    <row r="13" spans="1:8" ht="12.75">
      <c r="A13" s="42"/>
      <c r="B13" s="47"/>
      <c r="C13" s="58" t="s">
        <v>75</v>
      </c>
      <c r="D13" s="59"/>
      <c r="E13" s="60">
        <f>SUM(E10:E12)</f>
        <v>65.6</v>
      </c>
      <c r="F13" s="61">
        <f>SUM(F10:F12)</f>
        <v>49.0376</v>
      </c>
      <c r="G13" s="60">
        <f>SUM(G10:G12)</f>
        <v>16.5624</v>
      </c>
      <c r="H13" s="54"/>
    </row>
    <row r="14" spans="1:8" ht="13.5" thickBot="1">
      <c r="A14" s="62"/>
      <c r="B14" s="63"/>
      <c r="C14" s="62"/>
      <c r="D14" s="64"/>
      <c r="E14" s="65"/>
      <c r="F14" s="56"/>
      <c r="G14" s="65"/>
      <c r="H14" s="57"/>
    </row>
    <row r="15" spans="1:8" ht="12.75">
      <c r="A15" s="39"/>
      <c r="B15" s="51"/>
      <c r="C15" s="66"/>
      <c r="D15" s="66"/>
      <c r="E15" s="67"/>
      <c r="F15" s="67"/>
      <c r="G15" s="67"/>
      <c r="H15" s="66"/>
    </row>
    <row r="16" spans="1:8" ht="12.75">
      <c r="A16" s="45"/>
      <c r="B16" s="68" t="s">
        <v>18</v>
      </c>
      <c r="C16" s="69"/>
      <c r="D16" s="69"/>
      <c r="E16" s="70">
        <f>E13</f>
        <v>65.6</v>
      </c>
      <c r="F16" s="70">
        <f>F13</f>
        <v>49.0376</v>
      </c>
      <c r="G16" s="70">
        <f>G13</f>
        <v>16.5624</v>
      </c>
      <c r="H16" s="70">
        <f>H13</f>
        <v>0</v>
      </c>
    </row>
    <row r="17" spans="1:8" ht="13.5" thickBot="1">
      <c r="A17" s="49"/>
      <c r="B17" s="71"/>
      <c r="C17" s="72"/>
      <c r="D17" s="72"/>
      <c r="E17" s="72"/>
      <c r="F17" s="72"/>
      <c r="G17" s="72"/>
      <c r="H17" s="73"/>
    </row>
    <row r="18" spans="1:8" ht="12.75">
      <c r="A18" s="47"/>
      <c r="B18" s="47"/>
      <c r="C18" s="53"/>
      <c r="D18" s="53"/>
      <c r="E18" s="43"/>
      <c r="F18" s="43"/>
      <c r="G18" s="43"/>
      <c r="H18" s="43"/>
    </row>
    <row r="19" spans="1:8" ht="60">
      <c r="A19" s="74" t="s">
        <v>76</v>
      </c>
      <c r="B19" s="74" t="s">
        <v>77</v>
      </c>
      <c r="C19" s="74" t="s">
        <v>78</v>
      </c>
      <c r="D19" s="74" t="s">
        <v>79</v>
      </c>
      <c r="E19" s="75" t="s">
        <v>80</v>
      </c>
      <c r="F19" s="74" t="s">
        <v>81</v>
      </c>
      <c r="G19" s="76"/>
      <c r="H19" s="43"/>
    </row>
    <row r="20" spans="1:8" ht="15">
      <c r="A20" s="77">
        <v>1</v>
      </c>
      <c r="B20" s="78">
        <v>240.37000000000262</v>
      </c>
      <c r="C20" s="78">
        <v>22228.8</v>
      </c>
      <c r="D20" s="78">
        <v>21990.21</v>
      </c>
      <c r="E20" s="78">
        <v>12000</v>
      </c>
      <c r="F20" s="78">
        <f>+B20+C20-D20</f>
        <v>478.96000000000276</v>
      </c>
      <c r="G20" s="79"/>
      <c r="H20" s="43"/>
    </row>
    <row r="21" spans="1:8" ht="15">
      <c r="A21" s="80"/>
      <c r="B21" s="79"/>
      <c r="C21" s="79"/>
      <c r="D21" s="79"/>
      <c r="E21" s="79"/>
      <c r="F21" s="79"/>
      <c r="G21" s="79"/>
      <c r="H21" s="43"/>
    </row>
    <row r="22" spans="1:8" ht="90">
      <c r="A22" s="74" t="s">
        <v>76</v>
      </c>
      <c r="B22" s="74" t="s">
        <v>82</v>
      </c>
      <c r="C22" s="74" t="s">
        <v>83</v>
      </c>
      <c r="D22" s="74" t="s">
        <v>84</v>
      </c>
      <c r="E22" s="74" t="s">
        <v>85</v>
      </c>
      <c r="F22" s="43"/>
      <c r="G22" s="43"/>
      <c r="H22" s="43"/>
    </row>
    <row r="23" spans="1:8" ht="15">
      <c r="A23" s="81">
        <v>1</v>
      </c>
      <c r="B23" s="82">
        <v>21700</v>
      </c>
      <c r="C23" s="82">
        <f>+D20+E20</f>
        <v>33990.21</v>
      </c>
      <c r="D23" s="82">
        <v>49040</v>
      </c>
      <c r="E23" s="82">
        <f>+B23+C23-D23</f>
        <v>6650.209999999999</v>
      </c>
      <c r="F23" s="43"/>
      <c r="G23" s="43"/>
      <c r="H23" s="43"/>
    </row>
    <row r="24" spans="1:8" ht="12.75">
      <c r="A24" s="47"/>
      <c r="B24" s="47"/>
      <c r="C24" s="53"/>
      <c r="D24" s="53"/>
      <c r="E24" s="43"/>
      <c r="F24" s="43"/>
      <c r="G24" s="43"/>
      <c r="H24" s="43"/>
    </row>
    <row r="25" ht="12.75">
      <c r="B25" t="s">
        <v>86</v>
      </c>
    </row>
    <row r="27" ht="12.75">
      <c r="E27" s="83"/>
    </row>
    <row r="28" ht="12.75">
      <c r="E28" s="83"/>
    </row>
    <row r="29" ht="12.75">
      <c r="E29" s="83"/>
    </row>
    <row r="30" ht="12.75">
      <c r="E30" s="83"/>
    </row>
  </sheetData>
  <sheetProtection/>
  <mergeCells count="2">
    <mergeCell ref="A1:G2"/>
    <mergeCell ref="F3:G3"/>
  </mergeCells>
  <printOptions horizontalCentered="1"/>
  <pageMargins left="0" right="0" top="0" bottom="0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2011-03-25T07:36:39Z</dcterms:created>
  <dcterms:modified xsi:type="dcterms:W3CDTF">2013-06-04T13:37:06Z</dcterms:modified>
  <cp:category/>
  <cp:version/>
  <cp:contentType/>
  <cp:contentStatus/>
</cp:coreProperties>
</file>