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2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<sst xmlns="http://schemas.openxmlformats.org/spreadsheetml/2006/main" count="92" uniqueCount="83">
  <si>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</si>
  <si>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</si>
  <si>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</si>
  <si>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11  по ул. Березовая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</si>
  <si>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</si>
  <si>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</si>
  <si>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</si>
  <si>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</si>
  <si>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</si>
  <si>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</si>
  <si>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</si>
  <si>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</si>
  <si>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</si>
  <si>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</si>
  <si>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</si>
  <si>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</si>
  <si>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</si>
  <si>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</si>
  <si>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</si>
  <si>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</si>
  <si>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</si>
  <si>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</si>
  <si>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</si>
  <si>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</si>
  <si>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</si>
  <si>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</si>
  <si>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</si>
  <si>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</si>
  <si>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ООО"Житель"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</si>
  <si>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</si>
  <si>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</si>
  <si>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</si>
  <si>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</si>
  <si>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</si>
  <si>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</si>
  <si>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</si>
  <si>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</si>
  <si>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</si>
  <si>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</si>
  <si>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11 по ул. Березовая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</si>
  <si>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</si>
  <si>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</si>
  <si>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</si>
  <si>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</si>
  <si>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</si>
  <si>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</si>
  <si>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</si>
  <si>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</si>
  <si>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</si>
  <si>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</si>
  <si>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0</t>
    </r>
    <r>
      <rPr>
        <b/>
        <sz val="11"/>
        <color indexed="8"/>
        <rFont val="Calibri"/>
        <family val="2"/>
      </rPr>
      <t>,89</t>
    </r>
    <r>
      <rPr>
        <sz val="10"/>
        <rFont val="Arial Cyr"/>
        <family val="0"/>
      </rPr>
      <t xml:space="preserve"> тыс.рублей, в том числе:</t>
    </r>
  </si>
  <si>
    <t>ремонт покрытия на подъездных козырьках - 0,82 т.р.</t>
  </si>
  <si>
    <t>прочее - 0,07 т.р.</t>
  </si>
  <si>
    <t>Отчет о реализации программы капитального ремонта жилого фонда ООО "УЮТ-СЕРВИС" за период с 01 января 2015г. по 31 декабря 2015г.  по адресу мкр.Сертолово-2, ул. Березовая, д. 11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</si>
  <si>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</si>
  <si>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</si>
  <si>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</si>
  <si>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</si>
  <si>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</si>
  <si>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</si>
  <si>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</si>
  <si>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</si>
  <si>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</si>
  <si>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</si>
  <si>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</si>
  <si>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</si>
  <si>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</si>
  <si>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</si>
  <si>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</si>
  <si>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</si>
  <si>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ул.Березовая,д.11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</si>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</sst>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top" wrapText="1"/>
    </xf>
    <xf numFmtId="4" fontId="26" fillId="0" borderId="17" xfId="0" applyNumberFormat="1" applyFont="1" applyFill="1" applyBorder="1" applyAlignment="1">
      <alignment horizontal="right" vertical="top" wrapText="1"/>
    </xf>
    <xf numFmtId="0" fontId="28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6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6" fillId="0" borderId="0" xfId="52" applyFill="1" applyAlignment="1">
      <alignment horizontal="center"/>
      <protection/>
    </xf>
    <xf numFmtId="0" fontId="36" fillId="0" borderId="0" xfId="52" applyFill="1">
      <alignment/>
      <protection/>
    </xf>
    <xf numFmtId="0" fontId="36" fillId="0" borderId="20" xfId="52" applyFill="1" applyBorder="1" applyAlignment="1">
      <alignment horizontal="center" vertical="center" wrapText="1"/>
      <protection/>
    </xf>
    <xf numFmtId="0" fontId="36" fillId="0" borderId="20" xfId="52" applyFont="1" applyFill="1" applyBorder="1" applyAlignment="1">
      <alignment horizontal="center" vertical="center" wrapText="1"/>
      <protection/>
    </xf>
    <xf numFmtId="0" fontId="44" fillId="0" borderId="20" xfId="52" applyFont="1" applyFill="1" applyBorder="1" applyAlignment="1">
      <alignment horizontal="center" vertical="center"/>
      <protection/>
    </xf>
    <xf numFmtId="2" fontId="44" fillId="0" borderId="20" xfId="52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2" fontId="34" fillId="0" borderId="28" xfId="0" applyNumberFormat="1" applyFont="1" applyBorder="1" applyAlignment="1">
      <alignment horizontal="center"/>
    </xf>
    <xf numFmtId="164" fontId="34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4" fillId="0" borderId="25" xfId="0" applyFont="1" applyBorder="1" applyAlignment="1">
      <alignment/>
    </xf>
    <xf numFmtId="0" fontId="0" fillId="0" borderId="23" xfId="0" applyBorder="1" applyAlignment="1">
      <alignment/>
    </xf>
    <xf numFmtId="2" fontId="34" fillId="0" borderId="19" xfId="0" applyNumberFormat="1" applyFont="1" applyBorder="1" applyAlignment="1">
      <alignment horizontal="center"/>
    </xf>
    <xf numFmtId="2" fontId="34" fillId="0" borderId="25" xfId="61" applyNumberFormat="1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35" fillId="0" borderId="20" xfId="0" applyFont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0" xfId="0" applyFont="1" applyBorder="1" applyAlignment="1">
      <alignment/>
    </xf>
    <xf numFmtId="4" fontId="35" fillId="0" borderId="20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4" fontId="35" fillId="0" borderId="2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1" fillId="0" borderId="0" xfId="0" applyFont="1" applyAlignment="1">
      <alignment horizontal="right" indent="4"/>
    </xf>
    <xf numFmtId="0" fontId="26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51"/>
  <sheetViews>
    <sheetView zoomScalePageLayoutView="0" workbookViewId="0" topLeftCell="C16">
      <selection activeCell="I44" sqref="I44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2" customWidth="1"/>
    <col min="4" max="4" width="14.375" style="42" customWidth="1"/>
    <col min="5" max="5" width="11.875" style="42" customWidth="1"/>
    <col min="6" max="6" width="13.25390625" style="42" customWidth="1"/>
    <col min="7" max="7" width="11.875" style="42" customWidth="1"/>
    <col min="8" max="8" width="14.375" style="42" customWidth="1"/>
    <col min="9" max="9" width="33.375" style="4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4.25">
      <c r="C19" s="9" t="s">
        <v>1</v>
      </c>
      <c r="D19" s="9"/>
      <c r="E19" s="9"/>
      <c r="F19" s="9"/>
      <c r="G19" s="9"/>
      <c r="H19" s="9"/>
      <c r="I19" s="9"/>
    </row>
    <row r="20" spans="3:9" ht="12.75">
      <c r="C20" s="10" t="s">
        <v>2</v>
      </c>
      <c r="D20" s="10"/>
      <c r="E20" s="10"/>
      <c r="F20" s="10"/>
      <c r="G20" s="10"/>
      <c r="H20" s="10"/>
      <c r="I20" s="10"/>
    </row>
    <row r="21" spans="3:9" ht="12.75">
      <c r="C21" s="10" t="s">
        <v>3</v>
      </c>
      <c r="D21" s="10"/>
      <c r="E21" s="10"/>
      <c r="F21" s="10"/>
      <c r="G21" s="10"/>
      <c r="H21" s="10"/>
      <c r="I21" s="10"/>
    </row>
    <row r="22" spans="3:9" ht="6" customHeight="1" thickBot="1">
      <c r="C22" s="11"/>
      <c r="D22" s="11"/>
      <c r="E22" s="11"/>
      <c r="F22" s="11"/>
      <c r="G22" s="11"/>
      <c r="H22" s="11"/>
      <c r="I22" s="11"/>
    </row>
    <row r="23" spans="3:9" ht="50.25" customHeight="1" thickBot="1">
      <c r="C23" s="12" t="s">
        <v>4</v>
      </c>
      <c r="D23" s="13" t="s">
        <v>5</v>
      </c>
      <c r="E23" s="14" t="s">
        <v>6</v>
      </c>
      <c r="F23" s="14" t="s">
        <v>7</v>
      </c>
      <c r="G23" s="14" t="s">
        <v>8</v>
      </c>
      <c r="H23" s="14" t="s">
        <v>9</v>
      </c>
      <c r="I23" s="13" t="s">
        <v>10</v>
      </c>
    </row>
    <row r="24" spans="3:9" ht="13.5" customHeight="1" thickBot="1">
      <c r="C24" s="15" t="s">
        <v>11</v>
      </c>
      <c r="D24" s="16"/>
      <c r="E24" s="16"/>
      <c r="F24" s="16"/>
      <c r="G24" s="16"/>
      <c r="H24" s="16"/>
      <c r="I24" s="17"/>
    </row>
    <row r="25" spans="3:9" ht="13.5" customHeight="1" thickBot="1">
      <c r="C25" s="18" t="s">
        <v>12</v>
      </c>
      <c r="D25" s="19">
        <v>13709.120000000024</v>
      </c>
      <c r="E25" s="20">
        <f>35503.27+94793.05-15471.93</f>
        <v>114824.39000000001</v>
      </c>
      <c r="F25" s="20">
        <f>87051.03+23926.78</f>
        <v>110977.81</v>
      </c>
      <c r="G25" s="20">
        <v>127038.63</v>
      </c>
      <c r="H25" s="20">
        <f>+D25+E25-F25</f>
        <v>17555.70000000004</v>
      </c>
      <c r="I25" s="21" t="s">
        <v>13</v>
      </c>
    </row>
    <row r="26" spans="3:9" ht="13.5" customHeight="1" hidden="1" thickBot="1">
      <c r="C26" s="18" t="s">
        <v>14</v>
      </c>
      <c r="D26" s="19">
        <v>0</v>
      </c>
      <c r="E26" s="22"/>
      <c r="F26" s="22"/>
      <c r="G26" s="20">
        <f>+E26</f>
        <v>0</v>
      </c>
      <c r="H26" s="20">
        <f>+D26+E26-F26</f>
        <v>0</v>
      </c>
      <c r="I26" s="23"/>
    </row>
    <row r="27" spans="3:9" ht="13.5" customHeight="1" thickBot="1">
      <c r="C27" s="18" t="s">
        <v>15</v>
      </c>
      <c r="D27" s="19">
        <v>2153.050000000003</v>
      </c>
      <c r="E27" s="22">
        <f>58988.6-1316.84</f>
        <v>57671.76</v>
      </c>
      <c r="F27" s="22">
        <v>55210.72</v>
      </c>
      <c r="G27" s="20">
        <v>56348.29</v>
      </c>
      <c r="H27" s="20">
        <f>+D27+E27-F27</f>
        <v>4614.090000000004</v>
      </c>
      <c r="I27" s="23"/>
    </row>
    <row r="28" spans="3:9" ht="13.5" customHeight="1" thickBot="1">
      <c r="C28" s="18" t="s">
        <v>16</v>
      </c>
      <c r="D28" s="19">
        <v>-1276.7500000000018</v>
      </c>
      <c r="E28" s="22">
        <v>0</v>
      </c>
      <c r="F28" s="22">
        <v>0</v>
      </c>
      <c r="G28" s="20">
        <f>+E28</f>
        <v>0</v>
      </c>
      <c r="H28" s="20">
        <f>+D28+E28-F28</f>
        <v>-1276.7500000000018</v>
      </c>
      <c r="I28" s="23"/>
    </row>
    <row r="29" spans="3:9" ht="13.5" customHeight="1" thickBot="1">
      <c r="C29" s="18" t="s">
        <v>17</v>
      </c>
      <c r="D29" s="19">
        <v>16.940000000000055</v>
      </c>
      <c r="E29" s="22">
        <v>1222.32</v>
      </c>
      <c r="F29" s="22">
        <v>1156.72</v>
      </c>
      <c r="G29" s="20">
        <f>+E29</f>
        <v>1222.32</v>
      </c>
      <c r="H29" s="20">
        <f>+D29+E29-F29</f>
        <v>82.53999999999996</v>
      </c>
      <c r="I29" s="24"/>
    </row>
    <row r="30" spans="3:9" ht="13.5" customHeight="1" thickBot="1">
      <c r="C30" s="18" t="s">
        <v>18</v>
      </c>
      <c r="D30" s="25">
        <f>SUM(D25:D29)</f>
        <v>14602.360000000026</v>
      </c>
      <c r="E30" s="25">
        <f>SUM(E25:E29)</f>
        <v>173718.47000000003</v>
      </c>
      <c r="F30" s="25">
        <f>SUM(F25:F29)</f>
        <v>167345.25</v>
      </c>
      <c r="G30" s="25">
        <f>SUM(G25:G29)</f>
        <v>184609.24000000002</v>
      </c>
      <c r="H30" s="25">
        <f>SUM(H25:H29)</f>
        <v>20975.580000000045</v>
      </c>
      <c r="I30" s="26"/>
    </row>
    <row r="31" spans="3:9" ht="13.5" customHeight="1" thickBot="1">
      <c r="C31" s="16" t="s">
        <v>19</v>
      </c>
      <c r="D31" s="16"/>
      <c r="E31" s="16"/>
      <c r="F31" s="16"/>
      <c r="G31" s="16"/>
      <c r="H31" s="16"/>
      <c r="I31" s="16"/>
    </row>
    <row r="32" spans="3:9" ht="38.25" customHeight="1" thickBot="1">
      <c r="C32" s="12" t="s">
        <v>4</v>
      </c>
      <c r="D32" s="13" t="s">
        <v>5</v>
      </c>
      <c r="E32" s="14" t="s">
        <v>6</v>
      </c>
      <c r="F32" s="14" t="s">
        <v>7</v>
      </c>
      <c r="G32" s="14" t="s">
        <v>8</v>
      </c>
      <c r="H32" s="14" t="s">
        <v>9</v>
      </c>
      <c r="I32" s="27" t="s">
        <v>20</v>
      </c>
    </row>
    <row r="33" spans="3:9" ht="13.5" customHeight="1" thickBot="1">
      <c r="C33" s="12" t="s">
        <v>21</v>
      </c>
      <c r="D33" s="28">
        <v>5122.530000000013</v>
      </c>
      <c r="E33" s="29">
        <f>89254.92-6168.94+117.94+40.74</f>
        <v>83244.66</v>
      </c>
      <c r="F33" s="29">
        <f>76870.45+112.47+38.85</f>
        <v>77021.77</v>
      </c>
      <c r="G33" s="29">
        <f>+E33</f>
        <v>83244.66</v>
      </c>
      <c r="H33" s="29">
        <f>+D33+E33-F33</f>
        <v>11345.420000000013</v>
      </c>
      <c r="I33" s="30" t="s">
        <v>22</v>
      </c>
    </row>
    <row r="34" spans="3:9" ht="14.25" customHeight="1" thickBot="1">
      <c r="C34" s="18" t="s">
        <v>23</v>
      </c>
      <c r="D34" s="19">
        <v>1295.7099999999919</v>
      </c>
      <c r="E34" s="20">
        <v>21051.21</v>
      </c>
      <c r="F34" s="20">
        <v>19652.58</v>
      </c>
      <c r="G34" s="29">
        <v>891.51</v>
      </c>
      <c r="H34" s="29">
        <f aca="true" t="shared" si="0" ref="H34:H40">+D34+E34-F34</f>
        <v>2694.3399999999892</v>
      </c>
      <c r="I34" s="31"/>
    </row>
    <row r="35" spans="3:9" ht="13.5" customHeight="1" thickBot="1">
      <c r="C35" s="32" t="s">
        <v>24</v>
      </c>
      <c r="D35" s="33">
        <v>0</v>
      </c>
      <c r="E35" s="20"/>
      <c r="F35" s="20"/>
      <c r="G35" s="29"/>
      <c r="H35" s="29">
        <f t="shared" si="0"/>
        <v>0</v>
      </c>
      <c r="I35" s="34"/>
    </row>
    <row r="36" spans="3:9" ht="12.75" customHeight="1" hidden="1" thickBot="1">
      <c r="C36" s="18" t="s">
        <v>25</v>
      </c>
      <c r="D36" s="19">
        <v>0</v>
      </c>
      <c r="E36" s="20"/>
      <c r="F36" s="20"/>
      <c r="G36" s="29">
        <f>+E36</f>
        <v>0</v>
      </c>
      <c r="H36" s="29">
        <f t="shared" si="0"/>
        <v>0</v>
      </c>
      <c r="I36" s="34" t="s">
        <v>26</v>
      </c>
    </row>
    <row r="37" spans="3:9" ht="13.5" customHeight="1" thickBot="1">
      <c r="C37" s="18" t="s">
        <v>27</v>
      </c>
      <c r="D37" s="19">
        <v>1498.9199999999946</v>
      </c>
      <c r="E37" s="20">
        <f>1892.66+21009.1</f>
        <v>22901.76</v>
      </c>
      <c r="F37" s="20">
        <f>18388.87+2991.3</f>
        <v>21380.17</v>
      </c>
      <c r="G37" s="29">
        <v>35703.36</v>
      </c>
      <c r="H37" s="29">
        <f t="shared" si="0"/>
        <v>3020.5099999999948</v>
      </c>
      <c r="I37" s="35" t="s">
        <v>28</v>
      </c>
    </row>
    <row r="38" spans="3:9" ht="13.5" customHeight="1" hidden="1" thickBot="1">
      <c r="C38" s="18" t="s">
        <v>29</v>
      </c>
      <c r="D38" s="19">
        <v>0</v>
      </c>
      <c r="E38" s="36"/>
      <c r="F38" s="36"/>
      <c r="G38" s="29">
        <f>+E38</f>
        <v>0</v>
      </c>
      <c r="H38" s="29">
        <f t="shared" si="0"/>
        <v>0</v>
      </c>
      <c r="I38" s="37" t="s">
        <v>30</v>
      </c>
    </row>
    <row r="39" spans="3:9" ht="13.5" customHeight="1" thickBot="1">
      <c r="C39" s="32" t="s">
        <v>31</v>
      </c>
      <c r="D39" s="19">
        <v>770.0499999999975</v>
      </c>
      <c r="E39" s="36">
        <v>9184.44</v>
      </c>
      <c r="F39" s="36">
        <v>8735.49</v>
      </c>
      <c r="G39" s="29">
        <f>+E39</f>
        <v>9184.44</v>
      </c>
      <c r="H39" s="29">
        <f t="shared" si="0"/>
        <v>1218.9999999999982</v>
      </c>
      <c r="I39" s="37"/>
    </row>
    <row r="40" spans="3:9" ht="13.5" customHeight="1" thickBot="1">
      <c r="C40" s="18" t="s">
        <v>32</v>
      </c>
      <c r="D40" s="19">
        <v>308.97999999999865</v>
      </c>
      <c r="E40" s="22">
        <v>4718.36</v>
      </c>
      <c r="F40" s="22">
        <v>4404.81</v>
      </c>
      <c r="G40" s="29">
        <f>+E40</f>
        <v>4718.36</v>
      </c>
      <c r="H40" s="29">
        <f t="shared" si="0"/>
        <v>622.5299999999979</v>
      </c>
      <c r="I40" s="37" t="s">
        <v>33</v>
      </c>
    </row>
    <row r="41" spans="3:9" s="39" customFormat="1" ht="13.5" customHeight="1" thickBot="1">
      <c r="C41" s="18" t="s">
        <v>18</v>
      </c>
      <c r="D41" s="25">
        <f>SUM(D33:D40)</f>
        <v>8996.189999999995</v>
      </c>
      <c r="E41" s="25">
        <f>SUM(E33:E40)</f>
        <v>141100.42999999996</v>
      </c>
      <c r="F41" s="25">
        <f>SUM(F33:F40)</f>
        <v>131194.82</v>
      </c>
      <c r="G41" s="25">
        <f>SUM(G33:G40)</f>
        <v>133742.33</v>
      </c>
      <c r="H41" s="25">
        <f>SUM(H33:H40)</f>
        <v>18901.799999999996</v>
      </c>
      <c r="I41" s="38"/>
    </row>
    <row r="42" spans="3:8" ht="21" customHeight="1">
      <c r="C42" s="40" t="s">
        <v>34</v>
      </c>
      <c r="D42" s="40"/>
      <c r="E42" s="40"/>
      <c r="F42" s="40"/>
      <c r="G42" s="40"/>
      <c r="H42" s="41">
        <f>+H30+H41</f>
        <v>39877.38000000004</v>
      </c>
    </row>
    <row r="43" spans="3:4" ht="15">
      <c r="C43" s="43" t="s">
        <v>35</v>
      </c>
      <c r="D43" s="43"/>
    </row>
    <row r="44" spans="3:4" ht="26.25" customHeight="1">
      <c r="C44" s="44" t="s">
        <v>36</v>
      </c>
      <c r="D44" s="43"/>
    </row>
    <row r="45" ht="12.75" hidden="1">
      <c r="C45" s="44"/>
    </row>
    <row r="46" spans="4:6" ht="12.75">
      <c r="D46" s="45"/>
      <c r="E46" s="45"/>
      <c r="F46" s="45"/>
    </row>
    <row r="47" spans="4:8" ht="12.75">
      <c r="D47" s="45"/>
      <c r="E47" s="45"/>
      <c r="F47" s="45"/>
      <c r="G47" s="45"/>
      <c r="H47" s="45"/>
    </row>
    <row r="48" spans="3:9" ht="12.75">
      <c r="C48" s="1"/>
      <c r="E48" s="1"/>
      <c r="F48" s="1"/>
      <c r="G48" s="1"/>
      <c r="H48" s="1"/>
      <c r="I48" s="1"/>
    </row>
    <row r="51" spans="4:8" ht="12.75">
      <c r="D51" s="45"/>
      <c r="E51" s="45"/>
      <c r="F51" s="45"/>
      <c r="G51" s="45"/>
      <c r="H51" s="45"/>
    </row>
  </sheetData>
  <sheetProtection/>
  <mergeCells count="8">
    <mergeCell ref="C31:I31"/>
    <mergeCell ref="I33:I34"/>
    <mergeCell ref="C19:I19"/>
    <mergeCell ref="C20:I20"/>
    <mergeCell ref="C21:I21"/>
    <mergeCell ref="C22:I22"/>
    <mergeCell ref="C24:I24"/>
    <mergeCell ref="I25:I29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I22"/>
  <sheetViews>
    <sheetView zoomScaleSheetLayoutView="120" zoomScalePageLayoutView="0" workbookViewId="0" topLeftCell="A13">
      <selection activeCell="D32" sqref="D32"/>
    </sheetView>
  </sheetViews>
  <sheetFormatPr defaultColWidth="9.00390625" defaultRowHeight="12.75"/>
  <cols>
    <col min="1" max="1" width="4.625" style="47" customWidth="1"/>
    <col min="2" max="2" width="12.375" style="47" customWidth="1"/>
    <col min="3" max="3" width="13.25390625" style="47" hidden="1" customWidth="1"/>
    <col min="4" max="4" width="12.125" style="47" customWidth="1"/>
    <col min="5" max="5" width="13.625" style="47" customWidth="1"/>
    <col min="6" max="6" width="13.25390625" style="47" customWidth="1"/>
    <col min="7" max="7" width="14.25390625" style="47" customWidth="1"/>
    <col min="8" max="8" width="15.125" style="47" customWidth="1"/>
    <col min="9" max="9" width="13.75390625" style="47" customWidth="1"/>
    <col min="10" max="16384" width="9.125" style="47" customWidth="1"/>
  </cols>
  <sheetData>
    <row r="14" spans="1:9" ht="15">
      <c r="A14" s="46" t="s">
        <v>37</v>
      </c>
      <c r="B14" s="46"/>
      <c r="C14" s="46"/>
      <c r="D14" s="46"/>
      <c r="E14" s="46"/>
      <c r="F14" s="46"/>
      <c r="G14" s="46"/>
      <c r="H14" s="46"/>
      <c r="I14" s="46"/>
    </row>
    <row r="15" spans="1:9" ht="15">
      <c r="A15" s="46" t="s">
        <v>38</v>
      </c>
      <c r="B15" s="46"/>
      <c r="C15" s="46"/>
      <c r="D15" s="46"/>
      <c r="E15" s="46"/>
      <c r="F15" s="46"/>
      <c r="G15" s="46"/>
      <c r="H15" s="46"/>
      <c r="I15" s="46"/>
    </row>
    <row r="16" spans="1:9" ht="15">
      <c r="A16" s="46" t="s">
        <v>39</v>
      </c>
      <c r="B16" s="46"/>
      <c r="C16" s="46"/>
      <c r="D16" s="46"/>
      <c r="E16" s="46"/>
      <c r="F16" s="46"/>
      <c r="G16" s="46"/>
      <c r="H16" s="46"/>
      <c r="I16" s="46"/>
    </row>
    <row r="17" spans="1:9" ht="60">
      <c r="A17" s="48" t="s">
        <v>40</v>
      </c>
      <c r="B17" s="48" t="s">
        <v>41</v>
      </c>
      <c r="C17" s="48" t="s">
        <v>42</v>
      </c>
      <c r="D17" s="48" t="s">
        <v>43</v>
      </c>
      <c r="E17" s="48" t="s">
        <v>44</v>
      </c>
      <c r="F17" s="49" t="s">
        <v>45</v>
      </c>
      <c r="G17" s="49" t="s">
        <v>46</v>
      </c>
      <c r="H17" s="48" t="s">
        <v>47</v>
      </c>
      <c r="I17" s="48" t="s">
        <v>48</v>
      </c>
    </row>
    <row r="18" spans="1:9" ht="15">
      <c r="A18" s="50" t="s">
        <v>49</v>
      </c>
      <c r="B18" s="51">
        <v>-59.37805999999999</v>
      </c>
      <c r="C18" s="51"/>
      <c r="D18" s="51">
        <v>21.05121</v>
      </c>
      <c r="E18" s="51">
        <v>19.65258</v>
      </c>
      <c r="F18" s="51">
        <v>0</v>
      </c>
      <c r="G18" s="51">
        <v>0.89151</v>
      </c>
      <c r="H18" s="51">
        <v>2.77649</v>
      </c>
      <c r="I18" s="51">
        <f>B18+D18+F18-G18</f>
        <v>-39.21835999999999</v>
      </c>
    </row>
    <row r="20" ht="15">
      <c r="A20" s="47" t="s">
        <v>50</v>
      </c>
    </row>
    <row r="21" ht="15">
      <c r="A21" s="47" t="s">
        <v>51</v>
      </c>
    </row>
    <row r="22" ht="15">
      <c r="A22" s="47" t="s">
        <v>52</v>
      </c>
    </row>
  </sheetData>
  <sheetProtection/>
  <mergeCells count="3">
    <mergeCell ref="A14:I14"/>
    <mergeCell ref="A15:I15"/>
    <mergeCell ref="A16:I1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5.625" style="0" customWidth="1"/>
    <col min="2" max="2" width="23.875" style="0" customWidth="1"/>
    <col min="3" max="3" width="34.25390625" style="0" customWidth="1"/>
    <col min="4" max="4" width="19.25390625" style="0" customWidth="1"/>
    <col min="5" max="5" width="24.00390625" style="0" customWidth="1"/>
    <col min="6" max="6" width="22.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52" t="s">
        <v>53</v>
      </c>
      <c r="B1" s="53"/>
      <c r="C1" s="53"/>
      <c r="D1" s="53"/>
      <c r="E1" s="53"/>
      <c r="F1" s="53"/>
      <c r="G1" s="53"/>
      <c r="H1" s="54"/>
    </row>
    <row r="2" spans="1:7" ht="29.25" customHeight="1" thickBot="1">
      <c r="A2" s="55"/>
      <c r="B2" s="55"/>
      <c r="C2" s="55"/>
      <c r="D2" s="55"/>
      <c r="E2" s="55"/>
      <c r="F2" s="55"/>
      <c r="G2" s="55"/>
    </row>
    <row r="3" spans="1:8" ht="13.5" hidden="1" thickBot="1">
      <c r="A3" s="56"/>
      <c r="B3" s="57"/>
      <c r="C3" s="58"/>
      <c r="D3" s="57"/>
      <c r="E3" s="57"/>
      <c r="F3" s="59" t="s">
        <v>54</v>
      </c>
      <c r="G3" s="60"/>
      <c r="H3" s="57"/>
    </row>
    <row r="4" spans="1:8" ht="12.75" hidden="1">
      <c r="A4" s="61" t="s">
        <v>55</v>
      </c>
      <c r="B4" s="62" t="s">
        <v>56</v>
      </c>
      <c r="C4" s="61" t="s">
        <v>57</v>
      </c>
      <c r="D4" s="62" t="s">
        <v>58</v>
      </c>
      <c r="E4" s="63" t="s">
        <v>59</v>
      </c>
      <c r="F4" s="63"/>
      <c r="G4" s="63"/>
      <c r="H4" s="63" t="s">
        <v>60</v>
      </c>
    </row>
    <row r="5" spans="1:8" ht="12.75" hidden="1">
      <c r="A5" s="61" t="s">
        <v>61</v>
      </c>
      <c r="B5" s="62"/>
      <c r="C5" s="64"/>
      <c r="D5" s="62" t="s">
        <v>62</v>
      </c>
      <c r="E5" s="62" t="s">
        <v>63</v>
      </c>
      <c r="F5" s="62" t="s">
        <v>64</v>
      </c>
      <c r="G5" s="62" t="s">
        <v>65</v>
      </c>
      <c r="H5" s="62"/>
    </row>
    <row r="6" spans="1:8" ht="12.75" hidden="1">
      <c r="A6" s="61"/>
      <c r="B6" s="62"/>
      <c r="C6" s="64"/>
      <c r="D6" s="62" t="s">
        <v>66</v>
      </c>
      <c r="E6" s="62"/>
      <c r="F6" s="62" t="s">
        <v>67</v>
      </c>
      <c r="G6" s="62" t="s">
        <v>68</v>
      </c>
      <c r="H6" s="65"/>
    </row>
    <row r="7" spans="1:8" ht="12.75" hidden="1">
      <c r="A7" s="66"/>
      <c r="B7" s="65"/>
      <c r="C7" s="67"/>
      <c r="D7" s="65"/>
      <c r="E7" s="65"/>
      <c r="F7" s="65"/>
      <c r="G7" s="62" t="s">
        <v>69</v>
      </c>
      <c r="H7" s="65"/>
    </row>
    <row r="8" spans="1:8" ht="13.5" hidden="1" thickBot="1">
      <c r="A8" s="68"/>
      <c r="B8" s="69"/>
      <c r="C8" s="70"/>
      <c r="D8" s="69"/>
      <c r="E8" s="69"/>
      <c r="F8" s="69"/>
      <c r="G8" s="69"/>
      <c r="H8" s="69"/>
    </row>
    <row r="9" spans="1:8" ht="12.75" hidden="1">
      <c r="A9" s="57"/>
      <c r="B9" s="71"/>
      <c r="C9" s="58"/>
      <c r="D9" s="57"/>
      <c r="E9" s="57"/>
      <c r="F9" s="57"/>
      <c r="G9" s="71"/>
      <c r="H9" s="71"/>
    </row>
    <row r="10" spans="1:8" ht="12.75" hidden="1">
      <c r="A10" s="62">
        <v>1</v>
      </c>
      <c r="B10" s="72" t="s">
        <v>70</v>
      </c>
      <c r="C10" s="61"/>
      <c r="D10" s="62"/>
      <c r="E10" s="73"/>
      <c r="F10" s="73"/>
      <c r="G10" s="74">
        <f>+E10-F10</f>
        <v>0</v>
      </c>
      <c r="H10" s="75"/>
    </row>
    <row r="11" spans="1:8" ht="12.75" hidden="1">
      <c r="A11" s="62"/>
      <c r="B11" s="72"/>
      <c r="C11" s="61"/>
      <c r="D11" s="62"/>
      <c r="E11" s="73"/>
      <c r="F11" s="73"/>
      <c r="G11" s="74"/>
      <c r="H11" s="76"/>
    </row>
    <row r="12" spans="1:8" ht="12.75" hidden="1">
      <c r="A12" s="62"/>
      <c r="B12" s="72"/>
      <c r="C12" s="61"/>
      <c r="D12" s="62"/>
      <c r="E12" s="77"/>
      <c r="F12" s="73"/>
      <c r="G12" s="74"/>
      <c r="H12" s="76"/>
    </row>
    <row r="13" spans="1:8" ht="12.75" hidden="1">
      <c r="A13" s="62"/>
      <c r="B13" s="72"/>
      <c r="C13" s="78" t="s">
        <v>71</v>
      </c>
      <c r="D13" s="79"/>
      <c r="E13" s="80">
        <f>SUM(E10:E12)</f>
        <v>0</v>
      </c>
      <c r="F13" s="80">
        <f>SUM(F10:F12)</f>
        <v>0</v>
      </c>
      <c r="G13" s="80">
        <f>SUM(G10:G12)</f>
        <v>0</v>
      </c>
      <c r="H13" s="81">
        <f>SUM(H10:H12)</f>
        <v>0</v>
      </c>
    </row>
    <row r="14" spans="1:8" ht="13.5" hidden="1" thickBot="1">
      <c r="A14" s="82"/>
      <c r="B14" s="83"/>
      <c r="C14" s="84"/>
      <c r="D14" s="85"/>
      <c r="E14" s="86"/>
      <c r="F14" s="86"/>
      <c r="G14" s="87"/>
      <c r="H14" s="75"/>
    </row>
    <row r="15" spans="1:8" ht="12.75" hidden="1">
      <c r="A15" s="57"/>
      <c r="B15" s="71"/>
      <c r="C15" s="88"/>
      <c r="D15" s="89"/>
      <c r="E15" s="90"/>
      <c r="F15" s="91"/>
      <c r="G15" s="91"/>
      <c r="H15" s="92"/>
    </row>
    <row r="16" spans="1:8" ht="12.75" hidden="1">
      <c r="A16" s="65"/>
      <c r="B16" s="93" t="s">
        <v>18</v>
      </c>
      <c r="C16" s="94"/>
      <c r="D16" s="64"/>
      <c r="E16" s="95">
        <f>E13</f>
        <v>0</v>
      </c>
      <c r="F16" s="96">
        <f>+F13</f>
        <v>0</v>
      </c>
      <c r="G16" s="97">
        <f>+E16-F16</f>
        <v>0</v>
      </c>
      <c r="H16" s="76"/>
    </row>
    <row r="17" spans="1:8" ht="13.5" hidden="1" thickBot="1">
      <c r="A17" s="69"/>
      <c r="B17" s="98"/>
      <c r="C17" s="99"/>
      <c r="D17" s="100"/>
      <c r="E17" s="86"/>
      <c r="F17" s="101"/>
      <c r="G17" s="101"/>
      <c r="H17" s="102"/>
    </row>
    <row r="20" spans="1:7" ht="51" customHeight="1">
      <c r="A20" s="103" t="s">
        <v>72</v>
      </c>
      <c r="B20" s="103" t="s">
        <v>73</v>
      </c>
      <c r="C20" s="103" t="s">
        <v>74</v>
      </c>
      <c r="D20" s="103" t="s">
        <v>75</v>
      </c>
      <c r="E20" s="104" t="s">
        <v>76</v>
      </c>
      <c r="F20" s="103" t="s">
        <v>77</v>
      </c>
      <c r="G20" s="105"/>
    </row>
    <row r="21" spans="1:7" ht="15">
      <c r="A21" s="106">
        <v>1</v>
      </c>
      <c r="B21" s="107">
        <v>0</v>
      </c>
      <c r="C21" s="107"/>
      <c r="D21" s="107"/>
      <c r="E21" s="107"/>
      <c r="F21" s="107">
        <f>+B21+C21-D21</f>
        <v>0</v>
      </c>
      <c r="G21" s="108"/>
    </row>
    <row r="24" spans="1:5" ht="66" customHeight="1">
      <c r="A24" s="103" t="s">
        <v>72</v>
      </c>
      <c r="B24" s="103" t="s">
        <v>78</v>
      </c>
      <c r="C24" s="103" t="s">
        <v>79</v>
      </c>
      <c r="D24" s="103" t="s">
        <v>80</v>
      </c>
      <c r="E24" s="103" t="s">
        <v>81</v>
      </c>
    </row>
    <row r="25" spans="1:5" ht="15">
      <c r="A25" s="109">
        <v>1</v>
      </c>
      <c r="B25" s="110">
        <v>45523.34</v>
      </c>
      <c r="C25" s="110">
        <f>+C21+E21</f>
        <v>0</v>
      </c>
      <c r="D25" s="110">
        <v>0</v>
      </c>
      <c r="E25" s="110">
        <f>+B25+C25-D25</f>
        <v>45523.34</v>
      </c>
    </row>
    <row r="26" spans="1:5" ht="12.75">
      <c r="A26" s="67"/>
      <c r="B26" s="67"/>
      <c r="C26" s="111"/>
      <c r="D26" s="111"/>
      <c r="E26" s="64"/>
    </row>
    <row r="27" spans="2:6" ht="15">
      <c r="B27" s="112"/>
      <c r="F27" s="113" t="s">
        <v>82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2016-03-30T14:53:30Z</dcterms:created>
  <dcterms:modified xsi:type="dcterms:W3CDTF">2016-03-30T14:54:15Z</dcterms:modified>
  <cp:category/>
  <cp:version/>
  <cp:contentType/>
  <cp:contentStatus/>
</cp:coreProperties>
</file>