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<sst xmlns="http://schemas.openxmlformats.org/spreadsheetml/2006/main" count="74" uniqueCount="67">
  <si>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</si>
  <si>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</si>
  <si>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</si>
  <si>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11/1 по ул. Д.Кожемякина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</si>
  <si>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</si>
  <si>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</si>
  <si>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</si>
  <si>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</si>
  <si>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</si>
  <si>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</si>
  <si>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</si>
  <si>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</si>
  <si>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</si>
  <si>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</si>
  <si>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</si>
  <si>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</si>
  <si>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</si>
  <si>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</si>
  <si>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</si>
  <si>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</si>
  <si>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</si>
  <si>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</si>
  <si>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Н/2009-75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</si>
  <si>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</si>
  <si>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</si>
  <si>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</si>
  <si>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</si>
  <si>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</si>
  <si>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</si>
  <si>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</si>
  <si>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</si>
  <si>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</si>
  <si>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</si>
  <si>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</si>
  <si>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коээфициент</t>
  </si>
  <si>
    <t>страхование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</si>
  <si>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</si>
  <si>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</si>
  <si>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2160,00 руб., ОАО "Выппелком" 3150.00 руб., размещение рекламы в лифтах ИП Медведев 1888.00 руб.</t>
  </si>
  <si>
    <t xml:space="preserve">ЦИТ "Домашние сети", ОАО "Выппелком", ИП Медведев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</si>
  <si>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</si>
  <si>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</si>
  <si>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</si>
  <si>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</si>
  <si>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</si>
  <si>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11/1 по ул. Д.Кожемякина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</si>
  <si>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</si>
  <si>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</si>
  <si>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</si>
  <si>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</si>
  <si>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</si>
  <si>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</si>
  <si>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</si>
  <si>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</si>
  <si>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</si>
  <si>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</si>
  <si>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848</t>
    </r>
    <r>
      <rPr>
        <b/>
        <sz val="11"/>
        <color indexed="8"/>
        <rFont val="Calibri"/>
        <family val="2"/>
      </rPr>
      <t>,70</t>
    </r>
    <r>
      <rPr>
        <sz val="10"/>
        <rFont val="Arial Cyr"/>
        <family val="0"/>
      </rPr>
      <t xml:space="preserve"> тыс.рублей, в том числе:</t>
    </r>
  </si>
  <si>
    <t>ремонт ЦО - 0,12 т.р.</t>
  </si>
  <si>
    <t>ремонт систем ХВС,ГВС - 609,58 т.р.</t>
  </si>
  <si>
    <t>работы по электрике - 0,20 т.р.</t>
  </si>
  <si>
    <t>ремонт кровли - 0,17 т.р.</t>
  </si>
  <si>
    <t>ремонт лифтового оборудования - 159,68 т.р.</t>
  </si>
  <si>
    <t>аварийное обслуживание - 23,33 т.р.</t>
  </si>
  <si>
    <t>ремонт стен, тамбуров , выхода на кровлю - 2,67 т.р.</t>
  </si>
  <si>
    <t>очистка крыши от снега - 45,29 т.р.</t>
  </si>
  <si>
    <t>окраска входных дверей (4 шт), дверей в МК(4 шт), лестничных ограждений, закраска надписей - 6,20 т.р.</t>
  </si>
  <si>
    <t>прочее - 1,46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</si>
</sst>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right" vertical="top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7" fillId="0" borderId="17" xfId="0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vertical="top" wrapText="1"/>
    </xf>
    <xf numFmtId="4" fontId="19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2" fillId="0" borderId="0" xfId="52" applyFill="1" applyAlignment="1">
      <alignment horizontal="center"/>
      <protection/>
    </xf>
    <xf numFmtId="0" fontId="32" fillId="0" borderId="0" xfId="52" applyFill="1">
      <alignment/>
      <protection/>
    </xf>
    <xf numFmtId="0" fontId="32" fillId="0" borderId="22" xfId="52" applyFill="1" applyBorder="1" applyAlignment="1">
      <alignment horizontal="center" vertical="center" wrapText="1"/>
      <protection/>
    </xf>
    <xf numFmtId="0" fontId="32" fillId="0" borderId="22" xfId="52" applyFont="1" applyFill="1" applyBorder="1" applyAlignment="1">
      <alignment horizontal="center" vertical="center" wrapText="1"/>
      <protection/>
    </xf>
    <xf numFmtId="0" fontId="40" fillId="0" borderId="22" xfId="52" applyFont="1" applyFill="1" applyBorder="1" applyAlignment="1">
      <alignment horizontal="center" vertical="center"/>
      <protection/>
    </xf>
    <xf numFmtId="2" fontId="40" fillId="0" borderId="22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1"/>
  <sheetViews>
    <sheetView tabSelected="1" zoomScalePageLayoutView="0" workbookViewId="0" topLeftCell="C20">
      <selection activeCell="F36" sqref="F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51" customWidth="1"/>
    <col min="4" max="4" width="14.375" style="51" customWidth="1"/>
    <col min="5" max="5" width="11.875" style="51" customWidth="1"/>
    <col min="6" max="6" width="13.25390625" style="51" customWidth="1"/>
    <col min="7" max="7" width="11.875" style="51" customWidth="1"/>
    <col min="8" max="8" width="14.375" style="51" customWidth="1"/>
    <col min="9" max="9" width="33.375" style="5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50.2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451397.67</v>
      </c>
      <c r="E27" s="20">
        <v>3594765.52</v>
      </c>
      <c r="F27" s="20">
        <v>3465783.73</v>
      </c>
      <c r="G27" s="20">
        <v>3562059.1</v>
      </c>
      <c r="H27" s="20">
        <f>+D27+E27-F27</f>
        <v>580379.46</v>
      </c>
      <c r="I27" s="21" t="s">
        <v>13</v>
      </c>
    </row>
    <row r="28" spans="3:9" ht="13.5" customHeight="1" thickBot="1">
      <c r="C28" s="18" t="s">
        <v>14</v>
      </c>
      <c r="D28" s="19">
        <v>92711.63</v>
      </c>
      <c r="E28" s="22">
        <v>799864.86</v>
      </c>
      <c r="F28" s="22">
        <v>748611.83</v>
      </c>
      <c r="G28" s="20">
        <v>970970.87</v>
      </c>
      <c r="H28" s="20">
        <f>+D28+E28-F28</f>
        <v>143964.66000000003</v>
      </c>
      <c r="I28" s="23"/>
    </row>
    <row r="29" spans="3:9" ht="13.5" customHeight="1" thickBot="1">
      <c r="C29" s="18" t="s">
        <v>15</v>
      </c>
      <c r="D29" s="19">
        <v>54616.919999999925</v>
      </c>
      <c r="E29" s="22">
        <v>570813.29</v>
      </c>
      <c r="F29" s="22">
        <v>541552.97</v>
      </c>
      <c r="G29" s="20">
        <v>610145.59</v>
      </c>
      <c r="H29" s="20">
        <f>+D29+E29-F29</f>
        <v>83877.23999999999</v>
      </c>
      <c r="I29" s="23"/>
    </row>
    <row r="30" spans="3:9" ht="13.5" customHeight="1" thickBot="1">
      <c r="C30" s="18" t="s">
        <v>16</v>
      </c>
      <c r="D30" s="19">
        <v>31288.09</v>
      </c>
      <c r="E30" s="22">
        <v>332944.21</v>
      </c>
      <c r="F30" s="22">
        <v>314272.82</v>
      </c>
      <c r="G30" s="20">
        <v>263611.55</v>
      </c>
      <c r="H30" s="20">
        <f>+D30+E30-F30</f>
        <v>49959.48000000004</v>
      </c>
      <c r="I30" s="23"/>
    </row>
    <row r="31" spans="3:9" ht="13.5" customHeight="1" thickBot="1">
      <c r="C31" s="18" t="s">
        <v>17</v>
      </c>
      <c r="D31" s="19">
        <v>-1728.0700000000143</v>
      </c>
      <c r="E31" s="22">
        <v>40251.24</v>
      </c>
      <c r="F31" s="22">
        <v>33644.48</v>
      </c>
      <c r="G31" s="20">
        <f>E31</f>
        <v>40251.24</v>
      </c>
      <c r="H31" s="20">
        <f>+D31+E31-F31</f>
        <v>4878.6899999999805</v>
      </c>
      <c r="I31" s="24"/>
    </row>
    <row r="32" spans="3:9" ht="13.5" customHeight="1" thickBot="1">
      <c r="C32" s="18" t="s">
        <v>18</v>
      </c>
      <c r="D32" s="25">
        <f>SUM(D27:D31)</f>
        <v>628286.2399999999</v>
      </c>
      <c r="E32" s="25">
        <f>SUM(E27:E31)</f>
        <v>5338639.12</v>
      </c>
      <c r="F32" s="25">
        <f>SUM(F27:F31)</f>
        <v>5103865.83</v>
      </c>
      <c r="G32" s="25">
        <f>SUM(G27:G31)</f>
        <v>5447038.35</v>
      </c>
      <c r="H32" s="25">
        <f>SUM(H27:H31)</f>
        <v>863059.53</v>
      </c>
      <c r="I32" s="26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9" ht="13.5" customHeight="1" thickBot="1">
      <c r="C35" s="12" t="s">
        <v>21</v>
      </c>
      <c r="D35" s="29">
        <v>198495.59</v>
      </c>
      <c r="E35" s="30">
        <f>1985097.8+2732.59+215.67+7946.42+1908.67</f>
        <v>1997901.15</v>
      </c>
      <c r="F35" s="30">
        <f>1893488.25+2607.29+205.79+7563.53+1816.7</f>
        <v>1905681.56</v>
      </c>
      <c r="G35" s="30">
        <f>E35</f>
        <v>1997901.15</v>
      </c>
      <c r="H35" s="30">
        <f>+D35+E35-F35</f>
        <v>290715.1799999997</v>
      </c>
      <c r="I35" s="31" t="s">
        <v>22</v>
      </c>
    </row>
    <row r="36" spans="3:10" ht="14.25" customHeight="1" thickBot="1">
      <c r="C36" s="18" t="s">
        <v>23</v>
      </c>
      <c r="D36" s="32">
        <v>41034.62000000005</v>
      </c>
      <c r="E36" s="20">
        <v>409426.42</v>
      </c>
      <c r="F36" s="20">
        <v>390536.78</v>
      </c>
      <c r="G36" s="30">
        <v>848624.02</v>
      </c>
      <c r="H36" s="30">
        <f aca="true" t="shared" si="0" ref="H36:H44">+D36+E36-F36</f>
        <v>59924.26000000001</v>
      </c>
      <c r="I36" s="33"/>
      <c r="J36" s="34"/>
    </row>
    <row r="37" spans="3:9" ht="13.5" customHeight="1" hidden="1" thickBot="1">
      <c r="C37" s="27" t="s">
        <v>24</v>
      </c>
      <c r="D37" s="35">
        <v>0</v>
      </c>
      <c r="E37" s="20"/>
      <c r="F37" s="20"/>
      <c r="G37" s="30">
        <f aca="true" t="shared" si="1" ref="G37:G44">E37</f>
        <v>0</v>
      </c>
      <c r="H37" s="30">
        <f t="shared" si="0"/>
        <v>0</v>
      </c>
      <c r="I37" s="36"/>
    </row>
    <row r="38" spans="3:9" ht="12.75" customHeight="1" thickBot="1">
      <c r="C38" s="18" t="s">
        <v>25</v>
      </c>
      <c r="D38" s="32">
        <v>28298.879999999946</v>
      </c>
      <c r="E38" s="20">
        <v>291789.92</v>
      </c>
      <c r="F38" s="20">
        <v>278720.3</v>
      </c>
      <c r="G38" s="30">
        <f t="shared" si="1"/>
        <v>291789.92</v>
      </c>
      <c r="H38" s="30">
        <f t="shared" si="0"/>
        <v>41368.49999999994</v>
      </c>
      <c r="I38" s="37" t="s">
        <v>26</v>
      </c>
    </row>
    <row r="39" spans="3:9" ht="13.5" customHeight="1" thickBot="1">
      <c r="C39" s="18" t="s">
        <v>27</v>
      </c>
      <c r="D39" s="32">
        <v>44429.14</v>
      </c>
      <c r="E39" s="20">
        <v>445416.75</v>
      </c>
      <c r="F39" s="20">
        <v>424858.67</v>
      </c>
      <c r="G39" s="30">
        <v>523201.66</v>
      </c>
      <c r="H39" s="30">
        <f t="shared" si="0"/>
        <v>64987.22000000003</v>
      </c>
      <c r="I39" s="36" t="s">
        <v>28</v>
      </c>
    </row>
    <row r="40" spans="3:9" ht="13.5" customHeight="1" thickBot="1">
      <c r="C40" s="18" t="s">
        <v>29</v>
      </c>
      <c r="D40" s="38">
        <v>1497.57</v>
      </c>
      <c r="E40" s="22">
        <v>14867.7</v>
      </c>
      <c r="F40" s="22">
        <v>14181.62</v>
      </c>
      <c r="G40" s="30">
        <f t="shared" si="1"/>
        <v>14867.7</v>
      </c>
      <c r="H40" s="30">
        <f t="shared" si="0"/>
        <v>2183.6499999999996</v>
      </c>
      <c r="I40" s="36" t="s">
        <v>30</v>
      </c>
    </row>
    <row r="41" spans="3:9" ht="13.5" customHeight="1" thickBot="1">
      <c r="C41" s="27" t="s">
        <v>31</v>
      </c>
      <c r="D41" s="19">
        <v>29595.81999999995</v>
      </c>
      <c r="E41" s="39">
        <v>258834.54</v>
      </c>
      <c r="F41" s="39">
        <v>246013.22</v>
      </c>
      <c r="G41" s="30">
        <f t="shared" si="1"/>
        <v>258834.54</v>
      </c>
      <c r="H41" s="30">
        <f t="shared" si="0"/>
        <v>42417.139999999985</v>
      </c>
      <c r="I41" s="36"/>
    </row>
    <row r="42" spans="3:9" ht="13.5" customHeight="1" thickBot="1">
      <c r="C42" s="18" t="s">
        <v>32</v>
      </c>
      <c r="D42" s="32">
        <v>7091.930000000008</v>
      </c>
      <c r="E42" s="22">
        <v>70750.33</v>
      </c>
      <c r="F42" s="22">
        <v>67485.74</v>
      </c>
      <c r="G42" s="30">
        <f t="shared" si="1"/>
        <v>70750.33</v>
      </c>
      <c r="H42" s="30">
        <f t="shared" si="0"/>
        <v>10356.520000000004</v>
      </c>
      <c r="I42" s="36" t="s">
        <v>33</v>
      </c>
    </row>
    <row r="43" spans="3:9" ht="13.5" customHeight="1" thickBot="1">
      <c r="C43" s="18" t="s">
        <v>34</v>
      </c>
      <c r="D43" s="32">
        <v>0</v>
      </c>
      <c r="E43" s="22">
        <v>2585.8</v>
      </c>
      <c r="F43" s="22">
        <v>865.22</v>
      </c>
      <c r="G43" s="30"/>
      <c r="H43" s="30">
        <f t="shared" si="0"/>
        <v>1720.5800000000002</v>
      </c>
      <c r="I43" s="36"/>
    </row>
    <row r="44" spans="3:9" ht="13.5" customHeight="1" thickBot="1">
      <c r="C44" s="18" t="s">
        <v>35</v>
      </c>
      <c r="D44" s="19">
        <v>0</v>
      </c>
      <c r="E44" s="22">
        <v>0</v>
      </c>
      <c r="F44" s="22">
        <v>0</v>
      </c>
      <c r="G44" s="30">
        <f t="shared" si="1"/>
        <v>0</v>
      </c>
      <c r="H44" s="30">
        <f t="shared" si="0"/>
        <v>0</v>
      </c>
      <c r="I44" s="36"/>
    </row>
    <row r="45" spans="3:9" s="42" customFormat="1" ht="13.5" customHeight="1" thickBot="1">
      <c r="C45" s="18" t="s">
        <v>18</v>
      </c>
      <c r="D45" s="40">
        <f>SUM(D35:D44)</f>
        <v>350443.54999999993</v>
      </c>
      <c r="E45" s="40">
        <f>SUM(E35:E44)</f>
        <v>3491572.61</v>
      </c>
      <c r="F45" s="40">
        <f>SUM(F35:F44)</f>
        <v>3328343.1100000003</v>
      </c>
      <c r="G45" s="40">
        <f>SUM(G35:G44)</f>
        <v>4005969.3200000003</v>
      </c>
      <c r="H45" s="40">
        <f>SUM(H35:H44)</f>
        <v>513673.04999999976</v>
      </c>
      <c r="I45" s="41"/>
    </row>
    <row r="46" spans="3:9" ht="13.5" customHeight="1" thickBot="1">
      <c r="C46" s="43" t="s">
        <v>36</v>
      </c>
      <c r="D46" s="43"/>
      <c r="E46" s="43"/>
      <c r="F46" s="43"/>
      <c r="G46" s="43"/>
      <c r="H46" s="43"/>
      <c r="I46" s="43"/>
    </row>
    <row r="47" spans="3:9" ht="41.25" customHeight="1" thickBot="1">
      <c r="C47" s="44" t="s">
        <v>37</v>
      </c>
      <c r="D47" s="45" t="s">
        <v>38</v>
      </c>
      <c r="E47" s="46"/>
      <c r="F47" s="46"/>
      <c r="G47" s="46"/>
      <c r="H47" s="47"/>
      <c r="I47" s="48" t="s">
        <v>39</v>
      </c>
    </row>
    <row r="48" spans="3:8" ht="19.5" customHeight="1">
      <c r="C48" s="49" t="s">
        <v>40</v>
      </c>
      <c r="D48" s="49"/>
      <c r="E48" s="49"/>
      <c r="F48" s="49"/>
      <c r="G48" s="49"/>
      <c r="H48" s="50">
        <f>+H32+H45</f>
        <v>1376732.5799999998</v>
      </c>
    </row>
    <row r="49" spans="3:4" ht="13.5" customHeight="1">
      <c r="C49" s="52" t="s">
        <v>41</v>
      </c>
      <c r="D49" s="52"/>
    </row>
    <row r="50" ht="12.75" customHeight="1">
      <c r="C50" s="53" t="s">
        <v>42</v>
      </c>
    </row>
    <row r="51" spans="4:6" ht="12.75">
      <c r="D51" s="54"/>
      <c r="E51" s="54"/>
      <c r="F51" s="54"/>
    </row>
  </sheetData>
  <sheetProtection/>
  <mergeCells count="10">
    <mergeCell ref="C33:I33"/>
    <mergeCell ref="I35:I36"/>
    <mergeCell ref="C46:I46"/>
    <mergeCell ref="D47:H47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zoomScaleSheetLayoutView="115" zoomScalePageLayoutView="0" workbookViewId="0" topLeftCell="A1">
      <selection activeCell="A22" sqref="A22"/>
    </sheetView>
  </sheetViews>
  <sheetFormatPr defaultColWidth="9.00390625" defaultRowHeight="12.75"/>
  <cols>
    <col min="1" max="1" width="4.625" style="56" customWidth="1"/>
    <col min="2" max="2" width="12.375" style="56" customWidth="1"/>
    <col min="3" max="3" width="13.25390625" style="56" hidden="1" customWidth="1"/>
    <col min="4" max="4" width="12.125" style="56" customWidth="1"/>
    <col min="5" max="5" width="13.625" style="56" customWidth="1"/>
    <col min="6" max="6" width="13.25390625" style="56" customWidth="1"/>
    <col min="7" max="7" width="14.25390625" style="56" customWidth="1"/>
    <col min="8" max="8" width="15.125" style="56" customWidth="1"/>
    <col min="9" max="9" width="14.25390625" style="56" customWidth="1"/>
    <col min="10" max="16384" width="9.125" style="56" customWidth="1"/>
  </cols>
  <sheetData>
    <row r="13" spans="1:9" ht="15">
      <c r="A13" s="55" t="s">
        <v>43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44</v>
      </c>
      <c r="B14" s="55"/>
      <c r="C14" s="55"/>
      <c r="D14" s="55"/>
      <c r="E14" s="55"/>
      <c r="F14" s="55"/>
      <c r="G14" s="55"/>
      <c r="H14" s="55"/>
      <c r="I14" s="55"/>
    </row>
    <row r="15" spans="1:9" ht="15">
      <c r="A15" s="55" t="s">
        <v>45</v>
      </c>
      <c r="B15" s="55"/>
      <c r="C15" s="55"/>
      <c r="D15" s="55"/>
      <c r="E15" s="55"/>
      <c r="F15" s="55"/>
      <c r="G15" s="55"/>
      <c r="H15" s="55"/>
      <c r="I15" s="55"/>
    </row>
    <row r="16" spans="1:9" ht="60">
      <c r="A16" s="57" t="s">
        <v>46</v>
      </c>
      <c r="B16" s="57" t="s">
        <v>47</v>
      </c>
      <c r="C16" s="57" t="s">
        <v>48</v>
      </c>
      <c r="D16" s="57" t="s">
        <v>49</v>
      </c>
      <c r="E16" s="57" t="s">
        <v>50</v>
      </c>
      <c r="F16" s="58" t="s">
        <v>51</v>
      </c>
      <c r="G16" s="58" t="s">
        <v>52</v>
      </c>
      <c r="H16" s="57" t="s">
        <v>53</v>
      </c>
      <c r="I16" s="57" t="s">
        <v>54</v>
      </c>
    </row>
    <row r="17" spans="1:9" ht="15">
      <c r="A17" s="59" t="s">
        <v>55</v>
      </c>
      <c r="B17" s="60">
        <v>-29.31851</v>
      </c>
      <c r="C17" s="60"/>
      <c r="D17" s="60">
        <v>409.42642</v>
      </c>
      <c r="E17" s="60">
        <v>390.53678</v>
      </c>
      <c r="F17" s="60">
        <f>5.31+1.888</f>
        <v>7.1979999999999995</v>
      </c>
      <c r="G17" s="60">
        <f>848.62402+0.07569</f>
        <v>848.69971</v>
      </c>
      <c r="H17" s="60">
        <f>59.92426</f>
        <v>59.92426</v>
      </c>
      <c r="I17" s="60">
        <f>B17+D17+F17-G17</f>
        <v>-461.3938</v>
      </c>
    </row>
    <row r="19" ht="15">
      <c r="A19" s="56" t="s">
        <v>56</v>
      </c>
    </row>
    <row r="20" ht="15">
      <c r="A20" s="56" t="s">
        <v>57</v>
      </c>
    </row>
    <row r="21" ht="15">
      <c r="A21" s="56" t="s">
        <v>58</v>
      </c>
    </row>
    <row r="22" ht="15">
      <c r="A22" s="56" t="s">
        <v>59</v>
      </c>
    </row>
    <row r="23" ht="15">
      <c r="A23" s="56" t="s">
        <v>60</v>
      </c>
    </row>
    <row r="24" ht="15">
      <c r="A24" s="56" t="s">
        <v>61</v>
      </c>
    </row>
    <row r="25" ht="15">
      <c r="A25" s="56" t="s">
        <v>62</v>
      </c>
    </row>
    <row r="26" ht="15">
      <c r="A26" s="56" t="s">
        <v>63</v>
      </c>
    </row>
    <row r="27" ht="15">
      <c r="A27" s="56" t="s">
        <v>64</v>
      </c>
    </row>
    <row r="28" ht="15">
      <c r="A28" s="56" t="s">
        <v>65</v>
      </c>
    </row>
    <row r="29" ht="15">
      <c r="A29" s="56" t="s">
        <v>66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2016-03-30T16:07:10Z</dcterms:created>
  <dcterms:modified xsi:type="dcterms:W3CDTF">2016-03-30T16:08:27Z</dcterms:modified>
  <cp:category/>
  <cp:version/>
  <cp:contentType/>
  <cp:contentStatus/>
</cp:coreProperties>
</file>