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<sst xmlns="http://schemas.openxmlformats.org/spreadsheetml/2006/main" count="108" uniqueCount="98">
  <si>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</si>
  <si>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</si>
  <si>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</si>
  <si>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Ларина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</si>
  <si>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</si>
  <si>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</si>
  <si>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</si>
  <si>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</si>
  <si>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</si>
  <si>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</si>
  <si>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</si>
  <si>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</si>
  <si>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</si>
  <si>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</si>
  <si>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</si>
  <si>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</si>
  <si>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</si>
  <si>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</si>
  <si>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</si>
  <si>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</si>
  <si>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</si>
  <si>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</si>
  <si>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</si>
  <si>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</si>
  <si>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</si>
  <si>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</si>
  <si>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</si>
  <si>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</si>
  <si>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</si>
  <si>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</si>
  <si>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</si>
  <si>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</si>
  <si>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</si>
  <si>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</si>
  <si>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</si>
  <si>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</si>
  <si>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</si>
  <si>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4320.00 руб. </t>
  </si>
  <si>
    <t>ЦИТ "Домашние сети"</t>
  </si>
  <si>
    <t>ООО "Аптека №193"</t>
  </si>
  <si>
    <t xml:space="preserve">Поступило от ОАО "Аптека № 193" за управление и содержание общедомового имущества, и за сбор ТБО 27337.17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</si>
  <si>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</si>
  <si>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</si>
  <si>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</si>
  <si>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</si>
  <si>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</si>
  <si>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№8  по ул. Ларина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</si>
  <si>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</si>
  <si>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</si>
  <si>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</si>
  <si>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</si>
  <si>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</si>
  <si>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</si>
  <si>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</si>
  <si>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</si>
  <si>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</si>
  <si>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</si>
  <si>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458,84 </t>
    </r>
    <r>
      <rPr>
        <sz val="10"/>
        <rFont val="Arial Cyr"/>
        <family val="0"/>
      </rPr>
      <t>тыс.рублей, в том числе:</t>
    </r>
  </si>
  <si>
    <t>ремонт систем ХВС и ГВС  - 217,84 т.р.</t>
  </si>
  <si>
    <t>работы по электрике - 0,22 т.р.</t>
  </si>
  <si>
    <t>аварийное обслуживание - 5,48 т.р.</t>
  </si>
  <si>
    <t>ремонт канализ. лежаков и труб - 232,80 т.р.</t>
  </si>
  <si>
    <t>смена стекол - 0,12 т.р.</t>
  </si>
  <si>
    <t>ремонт ЦО - 0,92 т.р.</t>
  </si>
  <si>
    <t>окраска входной двери, двери в МК, лестничных ограждений - 1,05 т.р.</t>
  </si>
  <si>
    <t>прочие - 0,41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</si>
  <si>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Ларина,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</si>
  <si>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</si>
  <si>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</si>
  <si>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</si>
  <si>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</si>
  <si>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</si>
  <si>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</si>
  <si>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</si>
  <si>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</si>
  <si>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</si>
  <si>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</si>
  <si>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</si>
  <si>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</si>
  <si>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</si>
  <si>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</si>
  <si>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</si>
  <si>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</si>
  <si>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</si>
  <si>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замена главных подающих стояков ЦО</t>
  </si>
  <si>
    <t>46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</si>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</sst>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2" xfId="52" applyFill="1" applyBorder="1" applyAlignment="1">
      <alignment horizontal="center" vertical="center" wrapText="1"/>
      <protection/>
    </xf>
    <xf numFmtId="0" fontId="37" fillId="0" borderId="22" xfId="52" applyFont="1" applyFill="1" applyBorder="1" applyAlignment="1">
      <alignment horizontal="center" vertical="center" wrapText="1"/>
      <protection/>
    </xf>
    <xf numFmtId="0" fontId="45" fillId="0" borderId="22" xfId="52" applyFont="1" applyFill="1" applyBorder="1" applyAlignment="1">
      <alignment horizontal="center" vertical="center"/>
      <protection/>
    </xf>
    <xf numFmtId="2" fontId="45" fillId="0" borderId="22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26" xfId="0" applyFont="1" applyBorder="1" applyAlignment="1">
      <alignment/>
    </xf>
    <xf numFmtId="0" fontId="0" fillId="0" borderId="24" xfId="0" applyBorder="1" applyAlignment="1">
      <alignment/>
    </xf>
    <xf numFmtId="2" fontId="35" fillId="0" borderId="19" xfId="0" applyNumberFormat="1" applyFont="1" applyBorder="1" applyAlignment="1">
      <alignment horizontal="center"/>
    </xf>
    <xf numFmtId="2" fontId="35" fillId="0" borderId="26" xfId="61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6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2"/>
  <sheetViews>
    <sheetView tabSelected="1" zoomScalePageLayoutView="0" workbookViewId="0" topLeftCell="C14">
      <selection activeCell="F36" sqref="F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7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179885.3</v>
      </c>
      <c r="E27" s="20">
        <v>1056851.43</v>
      </c>
      <c r="F27" s="20">
        <v>943683.59</v>
      </c>
      <c r="G27" s="20">
        <v>1076143.3</v>
      </c>
      <c r="H27" s="20">
        <f>+D27+E27-F27</f>
        <v>293053.14</v>
      </c>
      <c r="I27" s="21" t="s">
        <v>13</v>
      </c>
    </row>
    <row r="28" spans="3:9" ht="13.5" customHeight="1" thickBot="1">
      <c r="C28" s="18" t="s">
        <v>14</v>
      </c>
      <c r="D28" s="19">
        <v>42558.78999999992</v>
      </c>
      <c r="E28" s="22">
        <v>293731.33</v>
      </c>
      <c r="F28" s="22">
        <v>293678.54</v>
      </c>
      <c r="G28" s="20">
        <v>440197.16</v>
      </c>
      <c r="H28" s="20">
        <f>+D28+E28-F28</f>
        <v>42611.57999999996</v>
      </c>
      <c r="I28" s="23"/>
    </row>
    <row r="29" spans="3:9" ht="13.5" customHeight="1" thickBot="1">
      <c r="C29" s="18" t="s">
        <v>15</v>
      </c>
      <c r="D29" s="19">
        <v>30233.80999999994</v>
      </c>
      <c r="E29" s="22">
        <v>193384.02</v>
      </c>
      <c r="F29" s="22">
        <v>196769.52</v>
      </c>
      <c r="G29" s="20">
        <v>201468.09</v>
      </c>
      <c r="H29" s="20">
        <f>+D29+E29-F29</f>
        <v>26848.30999999994</v>
      </c>
      <c r="I29" s="23"/>
    </row>
    <row r="30" spans="3:9" ht="13.5" customHeight="1" thickBot="1">
      <c r="C30" s="18" t="s">
        <v>16</v>
      </c>
      <c r="D30" s="19">
        <v>16295.049999999916</v>
      </c>
      <c r="E30" s="22">
        <v>112547.35</v>
      </c>
      <c r="F30" s="22">
        <v>113731.93</v>
      </c>
      <c r="G30" s="20">
        <v>89110.37</v>
      </c>
      <c r="H30" s="20">
        <f>+D30+E30-F30</f>
        <v>15110.469999999928</v>
      </c>
      <c r="I30" s="23"/>
    </row>
    <row r="31" spans="3:9" ht="13.5" customHeight="1" thickBot="1">
      <c r="C31" s="18" t="s">
        <v>17</v>
      </c>
      <c r="D31" s="19">
        <v>3789.64</v>
      </c>
      <c r="E31" s="22">
        <v>14379.13</v>
      </c>
      <c r="F31" s="22">
        <v>13723.24</v>
      </c>
      <c r="G31" s="20">
        <f>E31</f>
        <v>14379.13</v>
      </c>
      <c r="H31" s="20">
        <f>+D31+E31-F31</f>
        <v>4445.530000000001</v>
      </c>
      <c r="I31" s="24"/>
    </row>
    <row r="32" spans="3:9" ht="13.5" customHeight="1" thickBot="1">
      <c r="C32" s="18" t="s">
        <v>18</v>
      </c>
      <c r="D32" s="25">
        <f>SUM(D27:D31)</f>
        <v>272762.5899999998</v>
      </c>
      <c r="E32" s="25">
        <f>SUM(E27:E31)</f>
        <v>1670893.26</v>
      </c>
      <c r="F32" s="25">
        <f>SUM(F27:F31)</f>
        <v>1561586.8199999998</v>
      </c>
      <c r="G32" s="25">
        <f>SUM(G27:G31)</f>
        <v>1821298.0499999998</v>
      </c>
      <c r="H32" s="25">
        <f>SUM(H27:H31)</f>
        <v>382069.02999999985</v>
      </c>
      <c r="I32" s="26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71266.42999999993</v>
      </c>
      <c r="E35" s="30">
        <f>614058.39-567.51+824.1+60.44+2547.98+594.06</f>
        <v>617517.46</v>
      </c>
      <c r="F35" s="30">
        <f>599.44+2571.15+61.01+831.94+610933.13</f>
        <v>614996.67</v>
      </c>
      <c r="G35" s="30">
        <f>E35</f>
        <v>617517.46</v>
      </c>
      <c r="H35" s="30">
        <f aca="true" t="shared" si="0" ref="H35:H43">+D35+E35-F35</f>
        <v>73787.21999999986</v>
      </c>
      <c r="I35" s="31" t="s">
        <v>22</v>
      </c>
    </row>
    <row r="36" spans="3:9" ht="14.25" customHeight="1" thickBot="1">
      <c r="C36" s="18" t="s">
        <v>23</v>
      </c>
      <c r="D36" s="19">
        <v>15137.47</v>
      </c>
      <c r="E36" s="20">
        <v>120513.33</v>
      </c>
      <c r="F36" s="20">
        <v>121327.97</v>
      </c>
      <c r="G36" s="30">
        <v>458840.78</v>
      </c>
      <c r="H36" s="30">
        <f t="shared" si="0"/>
        <v>14322.829999999987</v>
      </c>
      <c r="I36" s="32"/>
    </row>
    <row r="37" spans="3:9" ht="13.5" customHeight="1" thickBot="1">
      <c r="C37" s="27" t="s">
        <v>24</v>
      </c>
      <c r="D37" s="33">
        <v>7163.000000000029</v>
      </c>
      <c r="E37" s="20">
        <v>0</v>
      </c>
      <c r="F37" s="20">
        <v>3326.74</v>
      </c>
      <c r="G37" s="30"/>
      <c r="H37" s="30">
        <f t="shared" si="0"/>
        <v>3836.2600000000293</v>
      </c>
      <c r="I37" s="34"/>
    </row>
    <row r="38" spans="3:9" ht="12.75" customHeight="1" thickBot="1">
      <c r="C38" s="18" t="s">
        <v>25</v>
      </c>
      <c r="D38" s="19">
        <v>11380.58</v>
      </c>
      <c r="E38" s="20">
        <f>87779.57-82.9</f>
        <v>87696.67000000001</v>
      </c>
      <c r="F38" s="20">
        <v>88367.61</v>
      </c>
      <c r="G38" s="30">
        <f aca="true" t="shared" si="1" ref="G38:G43">E38</f>
        <v>87696.67000000001</v>
      </c>
      <c r="H38" s="30">
        <f t="shared" si="0"/>
        <v>10709.640000000014</v>
      </c>
      <c r="I38" s="34" t="s">
        <v>26</v>
      </c>
    </row>
    <row r="39" spans="3:9" ht="13.5" customHeight="1" thickBot="1">
      <c r="C39" s="18" t="s">
        <v>27</v>
      </c>
      <c r="D39" s="19">
        <v>16689.85</v>
      </c>
      <c r="E39" s="20">
        <v>131107.55</v>
      </c>
      <c r="F39" s="20">
        <v>132023.28</v>
      </c>
      <c r="G39" s="30">
        <v>141120.85</v>
      </c>
      <c r="H39" s="30">
        <f t="shared" si="0"/>
        <v>15774.119999999995</v>
      </c>
      <c r="I39" s="35" t="s">
        <v>28</v>
      </c>
    </row>
    <row r="40" spans="3:9" ht="13.5" customHeight="1" thickBot="1">
      <c r="C40" s="18" t="s">
        <v>29</v>
      </c>
      <c r="D40" s="19">
        <v>934.5000000000018</v>
      </c>
      <c r="E40" s="22">
        <v>7303.86</v>
      </c>
      <c r="F40" s="22">
        <v>7359.38</v>
      </c>
      <c r="G40" s="30">
        <f t="shared" si="1"/>
        <v>7303.86</v>
      </c>
      <c r="H40" s="30">
        <f t="shared" si="0"/>
        <v>878.9800000000005</v>
      </c>
      <c r="I40" s="35" t="s">
        <v>30</v>
      </c>
    </row>
    <row r="41" spans="3:9" ht="13.5" customHeight="1" thickBot="1">
      <c r="C41" s="27" t="s">
        <v>31</v>
      </c>
      <c r="D41" s="19">
        <v>11350.37</v>
      </c>
      <c r="E41" s="22">
        <v>78141.48</v>
      </c>
      <c r="F41" s="22">
        <v>78277.43</v>
      </c>
      <c r="G41" s="30">
        <f t="shared" si="1"/>
        <v>78141.48</v>
      </c>
      <c r="H41" s="30">
        <f t="shared" si="0"/>
        <v>11214.419999999998</v>
      </c>
      <c r="I41" s="34"/>
    </row>
    <row r="42" spans="3:9" ht="13.5" customHeight="1" thickBot="1">
      <c r="C42" s="27" t="s">
        <v>32</v>
      </c>
      <c r="D42" s="19">
        <v>0</v>
      </c>
      <c r="E42" s="22">
        <v>3324.6</v>
      </c>
      <c r="F42" s="22">
        <v>1665.23</v>
      </c>
      <c r="G42" s="30"/>
      <c r="H42" s="30">
        <f t="shared" si="0"/>
        <v>1659.37</v>
      </c>
      <c r="I42" s="34"/>
    </row>
    <row r="43" spans="3:9" ht="13.5" customHeight="1" thickBot="1">
      <c r="C43" s="18" t="s">
        <v>33</v>
      </c>
      <c r="D43" s="36">
        <v>7439.719999999994</v>
      </c>
      <c r="E43" s="22">
        <v>58430.7</v>
      </c>
      <c r="F43" s="22">
        <v>58861.9</v>
      </c>
      <c r="G43" s="30">
        <f t="shared" si="1"/>
        <v>58430.7</v>
      </c>
      <c r="H43" s="30">
        <f t="shared" si="0"/>
        <v>7008.519999999982</v>
      </c>
      <c r="I43" s="35" t="s">
        <v>34</v>
      </c>
    </row>
    <row r="44" spans="3:9" s="38" customFormat="1" ht="13.5" customHeight="1" thickBot="1">
      <c r="C44" s="18" t="s">
        <v>18</v>
      </c>
      <c r="D44" s="25">
        <f>SUM(D35:D43)</f>
        <v>141361.91999999995</v>
      </c>
      <c r="E44" s="25">
        <f>SUM(E35:E43)</f>
        <v>1104035.65</v>
      </c>
      <c r="F44" s="25">
        <f>SUM(F35:F43)</f>
        <v>1106206.21</v>
      </c>
      <c r="G44" s="25">
        <f>SUM(G35:G43)</f>
        <v>1449051.8</v>
      </c>
      <c r="H44" s="25">
        <f>SUM(H35:H43)</f>
        <v>139191.35999999987</v>
      </c>
      <c r="I44" s="37"/>
    </row>
    <row r="45" spans="3:9" ht="13.5" customHeight="1" thickBot="1">
      <c r="C45" s="39" t="s">
        <v>35</v>
      </c>
      <c r="D45" s="39"/>
      <c r="E45" s="39"/>
      <c r="F45" s="39"/>
      <c r="G45" s="39"/>
      <c r="H45" s="39"/>
      <c r="I45" s="39"/>
    </row>
    <row r="46" spans="3:9" ht="26.25" customHeight="1" thickBot="1">
      <c r="C46" s="40" t="s">
        <v>36</v>
      </c>
      <c r="D46" s="41" t="s">
        <v>37</v>
      </c>
      <c r="E46" s="42"/>
      <c r="F46" s="42"/>
      <c r="G46" s="42"/>
      <c r="H46" s="43"/>
      <c r="I46" s="44" t="s">
        <v>38</v>
      </c>
    </row>
    <row r="47" spans="3:9" ht="27" customHeight="1" thickBot="1">
      <c r="C47" s="40" t="s">
        <v>39</v>
      </c>
      <c r="D47" s="41" t="s">
        <v>40</v>
      </c>
      <c r="E47" s="42"/>
      <c r="F47" s="42"/>
      <c r="G47" s="42"/>
      <c r="H47" s="43"/>
      <c r="I47" s="45" t="s">
        <v>39</v>
      </c>
    </row>
    <row r="48" spans="3:8" ht="18.75" customHeight="1">
      <c r="C48" s="46" t="s">
        <v>41</v>
      </c>
      <c r="D48" s="46"/>
      <c r="E48" s="46"/>
      <c r="F48" s="46"/>
      <c r="G48" s="46"/>
      <c r="H48" s="47">
        <f>+H32+H44</f>
        <v>521260.3899999997</v>
      </c>
    </row>
    <row r="49" spans="3:4" ht="16.5" customHeight="1" hidden="1">
      <c r="C49" s="49" t="s">
        <v>42</v>
      </c>
      <c r="D49" s="49"/>
    </row>
    <row r="50" ht="12.75" customHeight="1">
      <c r="C50" s="50" t="s">
        <v>43</v>
      </c>
    </row>
    <row r="51" ht="12.75" customHeight="1"/>
    <row r="52" spans="4:6" ht="12.75">
      <c r="D52" s="51"/>
      <c r="E52" s="51"/>
      <c r="F52" s="51"/>
    </row>
  </sheetData>
  <sheetProtection/>
  <mergeCells count="11">
    <mergeCell ref="C33:I33"/>
    <mergeCell ref="I35:I36"/>
    <mergeCell ref="C45:I45"/>
    <mergeCell ref="D46:H46"/>
    <mergeCell ref="D47:H47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4.25390625" style="53" customWidth="1"/>
    <col min="10" max="16384" width="9.125" style="53" customWidth="1"/>
  </cols>
  <sheetData>
    <row r="13" spans="1:9" ht="15">
      <c r="A13" s="52" t="s">
        <v>44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45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46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47</v>
      </c>
      <c r="B16" s="54" t="s">
        <v>48</v>
      </c>
      <c r="C16" s="54" t="s">
        <v>49</v>
      </c>
      <c r="D16" s="54" t="s">
        <v>50</v>
      </c>
      <c r="E16" s="54" t="s">
        <v>51</v>
      </c>
      <c r="F16" s="55" t="s">
        <v>52</v>
      </c>
      <c r="G16" s="55" t="s">
        <v>53</v>
      </c>
      <c r="H16" s="54" t="s">
        <v>54</v>
      </c>
      <c r="I16" s="54" t="s">
        <v>55</v>
      </c>
    </row>
    <row r="17" spans="1:9" ht="15">
      <c r="A17" s="56" t="s">
        <v>56</v>
      </c>
      <c r="B17" s="57">
        <v>40.93328</v>
      </c>
      <c r="C17" s="57"/>
      <c r="D17" s="57">
        <v>120.51333</v>
      </c>
      <c r="E17" s="57">
        <v>121.32797</v>
      </c>
      <c r="F17" s="57">
        <f>4.32+27.33717</f>
        <v>31.65717</v>
      </c>
      <c r="G17" s="57">
        <v>458.84078</v>
      </c>
      <c r="H17" s="57">
        <v>14.32283</v>
      </c>
      <c r="I17" s="57">
        <f>B17+D17+F17-G17</f>
        <v>-265.73699999999997</v>
      </c>
    </row>
    <row r="19" ht="15">
      <c r="A19" s="53" t="s">
        <v>57</v>
      </c>
    </row>
    <row r="20" ht="15">
      <c r="A20" s="53" t="s">
        <v>58</v>
      </c>
    </row>
    <row r="21" ht="15">
      <c r="A21" s="53" t="s">
        <v>59</v>
      </c>
    </row>
    <row r="22" ht="15">
      <c r="A22" s="53" t="s">
        <v>60</v>
      </c>
    </row>
    <row r="23" ht="15">
      <c r="A23" s="53" t="s">
        <v>61</v>
      </c>
    </row>
    <row r="24" ht="15">
      <c r="A24" s="53" t="s">
        <v>62</v>
      </c>
    </row>
    <row r="25" ht="15">
      <c r="A25" s="53" t="s">
        <v>63</v>
      </c>
    </row>
    <row r="26" ht="15">
      <c r="A26" s="58" t="s">
        <v>64</v>
      </c>
    </row>
    <row r="27" ht="15">
      <c r="A27" s="53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5.00390625" style="0" customWidth="1"/>
    <col min="3" max="3" width="34.25390625" style="0" customWidth="1"/>
    <col min="4" max="4" width="19.25390625" style="0" customWidth="1"/>
    <col min="5" max="5" width="22.00390625" style="0" customWidth="1"/>
    <col min="6" max="6" width="24.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66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3"/>
      <c r="F3" s="65" t="s">
        <v>67</v>
      </c>
      <c r="G3" s="66"/>
      <c r="H3" s="63"/>
    </row>
    <row r="4" spans="1:8" ht="12.75" hidden="1">
      <c r="A4" s="67" t="s">
        <v>68</v>
      </c>
      <c r="B4" s="68" t="s">
        <v>69</v>
      </c>
      <c r="C4" s="67" t="s">
        <v>70</v>
      </c>
      <c r="D4" s="68" t="s">
        <v>71</v>
      </c>
      <c r="E4" s="69" t="s">
        <v>72</v>
      </c>
      <c r="F4" s="69"/>
      <c r="G4" s="69"/>
      <c r="H4" s="69" t="s">
        <v>73</v>
      </c>
    </row>
    <row r="5" spans="1:8" ht="12.75" hidden="1">
      <c r="A5" s="67" t="s">
        <v>74</v>
      </c>
      <c r="B5" s="68"/>
      <c r="C5" s="70"/>
      <c r="D5" s="68" t="s">
        <v>75</v>
      </c>
      <c r="E5" s="68" t="s">
        <v>76</v>
      </c>
      <c r="F5" s="68" t="s">
        <v>77</v>
      </c>
      <c r="G5" s="68" t="s">
        <v>78</v>
      </c>
      <c r="H5" s="68"/>
    </row>
    <row r="6" spans="1:8" ht="12.75" hidden="1">
      <c r="A6" s="67"/>
      <c r="B6" s="68"/>
      <c r="C6" s="70"/>
      <c r="D6" s="68" t="s">
        <v>79</v>
      </c>
      <c r="E6" s="68"/>
      <c r="F6" s="68" t="s">
        <v>80</v>
      </c>
      <c r="G6" s="68" t="s">
        <v>81</v>
      </c>
      <c r="H6" s="71"/>
    </row>
    <row r="7" spans="1:8" ht="12.75" hidden="1">
      <c r="A7" s="72"/>
      <c r="B7" s="71"/>
      <c r="C7" s="73"/>
      <c r="D7" s="71"/>
      <c r="E7" s="71"/>
      <c r="F7" s="71"/>
      <c r="G7" s="68" t="s">
        <v>82</v>
      </c>
      <c r="H7" s="71"/>
    </row>
    <row r="8" spans="1:8" ht="13.5" hidden="1" thickBot="1">
      <c r="A8" s="74"/>
      <c r="B8" s="75"/>
      <c r="C8" s="76"/>
      <c r="D8" s="75"/>
      <c r="E8" s="75"/>
      <c r="F8" s="75"/>
      <c r="G8" s="75"/>
      <c r="H8" s="75"/>
    </row>
    <row r="9" spans="1:8" ht="12.75" hidden="1">
      <c r="A9" s="63"/>
      <c r="B9" s="77"/>
      <c r="C9" s="64"/>
      <c r="D9" s="63"/>
      <c r="E9" s="63"/>
      <c r="F9" s="63"/>
      <c r="G9" s="77"/>
      <c r="H9" s="77"/>
    </row>
    <row r="10" spans="1:8" ht="12.75" hidden="1">
      <c r="A10" s="68">
        <v>1</v>
      </c>
      <c r="B10" s="78" t="s">
        <v>83</v>
      </c>
      <c r="C10" s="70" t="s">
        <v>84</v>
      </c>
      <c r="D10" s="68" t="s">
        <v>85</v>
      </c>
      <c r="E10" s="79"/>
      <c r="F10" s="79"/>
      <c r="G10" s="80">
        <f>+E10-F10</f>
        <v>0</v>
      </c>
      <c r="H10" s="81"/>
    </row>
    <row r="11" spans="1:8" ht="12.75" hidden="1">
      <c r="A11" s="68"/>
      <c r="B11" s="78"/>
      <c r="C11" s="67"/>
      <c r="D11" s="68"/>
      <c r="E11" s="82"/>
      <c r="F11" s="79"/>
      <c r="G11" s="80"/>
      <c r="H11" s="81"/>
    </row>
    <row r="12" spans="1:8" ht="12.75" hidden="1">
      <c r="A12" s="68"/>
      <c r="B12" s="78"/>
      <c r="C12" s="83" t="s">
        <v>86</v>
      </c>
      <c r="D12" s="84"/>
      <c r="E12" s="85">
        <f>SUM(E10:E11)</f>
        <v>0</v>
      </c>
      <c r="F12" s="85">
        <f>SUM(F10:F11)</f>
        <v>0</v>
      </c>
      <c r="G12" s="85">
        <f>SUM(G10:G11)</f>
        <v>0</v>
      </c>
      <c r="H12" s="81"/>
    </row>
    <row r="13" spans="1:8" ht="13.5" hidden="1" thickBot="1">
      <c r="A13" s="86"/>
      <c r="B13" s="87"/>
      <c r="C13" s="88"/>
      <c r="D13" s="89"/>
      <c r="E13" s="90"/>
      <c r="F13" s="90"/>
      <c r="G13" s="91"/>
      <c r="H13" s="92"/>
    </row>
    <row r="14" spans="1:8" ht="12.75" hidden="1">
      <c r="A14" s="63"/>
      <c r="B14" s="77"/>
      <c r="C14" s="93"/>
      <c r="D14" s="94"/>
      <c r="E14" s="95"/>
      <c r="F14" s="96"/>
      <c r="G14" s="96"/>
      <c r="H14" s="97"/>
    </row>
    <row r="15" spans="1:8" ht="12.75" hidden="1">
      <c r="A15" s="71"/>
      <c r="B15" s="98" t="s">
        <v>18</v>
      </c>
      <c r="C15" s="99"/>
      <c r="D15" s="70"/>
      <c r="E15" s="100">
        <f>E12</f>
        <v>0</v>
      </c>
      <c r="F15" s="101">
        <f>+F12</f>
        <v>0</v>
      </c>
      <c r="G15" s="102">
        <f>+E15-F15</f>
        <v>0</v>
      </c>
      <c r="H15" s="81"/>
    </row>
    <row r="16" spans="1:8" ht="13.5" hidden="1" thickBot="1">
      <c r="A16" s="75"/>
      <c r="B16" s="103"/>
      <c r="C16" s="104"/>
      <c r="D16" s="105"/>
      <c r="E16" s="89"/>
      <c r="F16" s="106"/>
      <c r="G16" s="106"/>
      <c r="H16" s="106"/>
    </row>
    <row r="19" spans="1:7" ht="51" customHeight="1">
      <c r="A19" s="107" t="s">
        <v>87</v>
      </c>
      <c r="B19" s="107" t="s">
        <v>88</v>
      </c>
      <c r="C19" s="107" t="s">
        <v>89</v>
      </c>
      <c r="D19" s="107" t="s">
        <v>90</v>
      </c>
      <c r="E19" s="108" t="s">
        <v>91</v>
      </c>
      <c r="F19" s="107" t="s">
        <v>92</v>
      </c>
      <c r="G19" s="109"/>
    </row>
    <row r="20" spans="1:7" ht="15">
      <c r="A20" s="110">
        <v>1</v>
      </c>
      <c r="B20" s="111">
        <v>7163</v>
      </c>
      <c r="C20" s="111"/>
      <c r="D20" s="111">
        <v>3326.74</v>
      </c>
      <c r="E20" s="111"/>
      <c r="F20" s="111">
        <f>B20+C20-D20</f>
        <v>3836.26</v>
      </c>
      <c r="G20" s="112"/>
    </row>
    <row r="22" spans="1:5" ht="63.75" customHeight="1">
      <c r="A22" s="107" t="s">
        <v>87</v>
      </c>
      <c r="B22" s="107" t="s">
        <v>93</v>
      </c>
      <c r="C22" s="107" t="s">
        <v>94</v>
      </c>
      <c r="D22" s="107" t="s">
        <v>95</v>
      </c>
      <c r="E22" s="107" t="s">
        <v>96</v>
      </c>
    </row>
    <row r="23" spans="1:5" ht="15">
      <c r="A23" s="113">
        <v>1</v>
      </c>
      <c r="B23" s="114">
        <v>764.44</v>
      </c>
      <c r="C23" s="114">
        <f>+C20+E20</f>
        <v>0</v>
      </c>
      <c r="D23" s="114">
        <f>+F15*1000</f>
        <v>0</v>
      </c>
      <c r="E23" s="114">
        <f>+B23+C23-D23</f>
        <v>764.44</v>
      </c>
    </row>
    <row r="24" spans="1:5" ht="12.75">
      <c r="A24" s="73"/>
      <c r="B24" s="73"/>
      <c r="C24" s="115"/>
      <c r="D24" s="115"/>
      <c r="E24" s="70"/>
    </row>
    <row r="25" spans="2:6" ht="15">
      <c r="B25" s="116"/>
      <c r="F25" s="117" t="s">
        <v>97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2016-03-31T17:22:04Z</dcterms:created>
  <dcterms:modified xsi:type="dcterms:W3CDTF">2016-03-31T17:22:49Z</dcterms:modified>
  <cp:category/>
  <cp:version/>
  <cp:contentType/>
  <cp:contentStatus/>
</cp:coreProperties>
</file>