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<sst xmlns="http://schemas.openxmlformats.org/spreadsheetml/2006/main" count="100" uniqueCount="91">
  <si>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</si>
  <si>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</si>
  <si>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</si>
  <si>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15/1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</si>
  <si>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</si>
  <si>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</si>
  <si>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</si>
  <si>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</si>
  <si>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</si>
  <si>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</si>
  <si>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</si>
  <si>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</si>
  <si>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</si>
  <si>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</si>
  <si>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</si>
  <si>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</si>
  <si>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</si>
  <si>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</si>
  <si>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</si>
  <si>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</si>
  <si>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</si>
  <si>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</si>
  <si>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</si>
  <si>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</si>
  <si>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</si>
  <si>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</si>
  <si>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</si>
  <si>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</si>
  <si>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</si>
  <si>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</si>
  <si>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</si>
  <si>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</si>
  <si>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</si>
  <si>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</si>
  <si>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</si>
  <si>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</si>
  <si>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</si>
  <si>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3150.00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</si>
  <si>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</si>
  <si>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</si>
  <si>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</si>
  <si>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</si>
  <si>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</si>
  <si>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</si>
  <si>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15/1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</si>
  <si>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</si>
  <si>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</si>
  <si>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</si>
  <si>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</si>
  <si>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</si>
  <si>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</si>
  <si>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</si>
  <si>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</si>
  <si>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</si>
  <si>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</si>
  <si>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</t>
    </r>
    <r>
      <rPr>
        <b/>
        <sz val="11"/>
        <color indexed="8"/>
        <rFont val="Calibri"/>
        <family val="2"/>
      </rPr>
      <t xml:space="preserve">,58 </t>
    </r>
    <r>
      <rPr>
        <sz val="10"/>
        <rFont val="Arial Cyr"/>
        <family val="0"/>
      </rPr>
      <t>тыс.рублей, в том числе:</t>
    </r>
  </si>
  <si>
    <t>смена стекол - 0,29 т.р.</t>
  </si>
  <si>
    <t>работы по электрике - 0,39 т.р.</t>
  </si>
  <si>
    <t>аварийное обслуживание - 0,69 т.р.</t>
  </si>
  <si>
    <t>ремонт дверей, установка проушин  - 0,28 т.р.</t>
  </si>
  <si>
    <t>окраска входных дверей, дверей в МК, лестничных ограждений - 4,20 т.р.</t>
  </si>
  <si>
    <t>прочее - 0,73т.р.</t>
  </si>
  <si>
    <t>Отчет о реализации программы капитального ремонта жилого фонда ООО "УЮТ-СЕРВИС" вза период с 01 января 2015г. по 31 декабря 2015г.  по адресу г.Сертолово, ул. Молодцова, д. 15/1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</si>
  <si>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</si>
  <si>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</si>
  <si>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</si>
  <si>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</si>
  <si>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</si>
  <si>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</si>
  <si>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</si>
  <si>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</si>
  <si>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</si>
  <si>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</si>
  <si>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</si>
  <si>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</si>
  <si>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</si>
  <si>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</si>
  <si>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</si>
  <si>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д.15/1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</si>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</sst>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1" xfId="52" applyFill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center" vertical="center" wrapText="1"/>
      <protection/>
    </xf>
    <xf numFmtId="0" fontId="43" fillId="0" borderId="21" xfId="52" applyFont="1" applyFill="1" applyBorder="1" applyAlignment="1">
      <alignment horizontal="center" vertical="center"/>
      <protection/>
    </xf>
    <xf numFmtId="2" fontId="43" fillId="0" borderId="21" xfId="52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5" xfId="0" applyFont="1" applyBorder="1" applyAlignment="1">
      <alignment/>
    </xf>
    <xf numFmtId="0" fontId="0" fillId="0" borderId="23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5" xfId="61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/>
    </xf>
    <xf numFmtId="4" fontId="34" fillId="0" borderId="21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4" fillId="0" borderId="2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0"/>
  <sheetViews>
    <sheetView tabSelected="1" zoomScalePageLayoutView="0" workbookViewId="0" topLeftCell="C12">
      <selection activeCell="E36" sqref="E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6" customWidth="1"/>
    <col min="4" max="4" width="14.375" style="46" customWidth="1"/>
    <col min="5" max="5" width="11.875" style="46" customWidth="1"/>
    <col min="6" max="6" width="13.25390625" style="46" customWidth="1"/>
    <col min="7" max="7" width="11.875" style="46" customWidth="1"/>
    <col min="8" max="8" width="14.375" style="46" customWidth="1"/>
    <col min="9" max="9" width="33.375" style="46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9.7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303535.94</v>
      </c>
      <c r="E26" s="20">
        <v>1492177.72</v>
      </c>
      <c r="F26" s="20">
        <v>1594271.52</v>
      </c>
      <c r="G26" s="20">
        <v>1616196.37</v>
      </c>
      <c r="H26" s="20">
        <f>+D26+E26-F26</f>
        <v>201442.1399999999</v>
      </c>
      <c r="I26" s="21" t="s">
        <v>13</v>
      </c>
    </row>
    <row r="27" spans="3:9" ht="13.5" customHeight="1" thickBot="1">
      <c r="C27" s="18" t="s">
        <v>14</v>
      </c>
      <c r="D27" s="19">
        <v>113133.51</v>
      </c>
      <c r="E27" s="22">
        <v>520574.33</v>
      </c>
      <c r="F27" s="22">
        <v>546512.59</v>
      </c>
      <c r="G27" s="20">
        <v>523769.98</v>
      </c>
      <c r="H27" s="20">
        <f>+D27+E27-F27</f>
        <v>87195.25</v>
      </c>
      <c r="I27" s="23"/>
    </row>
    <row r="28" spans="3:9" ht="13.5" customHeight="1" thickBot="1">
      <c r="C28" s="18" t="s">
        <v>15</v>
      </c>
      <c r="D28" s="19">
        <v>55467.04</v>
      </c>
      <c r="E28" s="22">
        <v>363488.94</v>
      </c>
      <c r="F28" s="22">
        <v>371649.46</v>
      </c>
      <c r="G28" s="20">
        <v>372542.59</v>
      </c>
      <c r="H28" s="20">
        <f>+D28+E28-F28</f>
        <v>47306.51999999996</v>
      </c>
      <c r="I28" s="23"/>
    </row>
    <row r="29" spans="3:9" ht="13.5" customHeight="1" thickBot="1">
      <c r="C29" s="18" t="s">
        <v>16</v>
      </c>
      <c r="D29" s="19">
        <v>30919.06</v>
      </c>
      <c r="E29" s="22">
        <v>195567.61</v>
      </c>
      <c r="F29" s="22">
        <v>198850.66</v>
      </c>
      <c r="G29" s="20">
        <v>154842.4</v>
      </c>
      <c r="H29" s="20">
        <f>+D29+E29-F29</f>
        <v>27636.00999999998</v>
      </c>
      <c r="I29" s="23"/>
    </row>
    <row r="30" spans="3:9" ht="13.5" customHeight="1" thickBot="1">
      <c r="C30" s="18" t="s">
        <v>17</v>
      </c>
      <c r="D30" s="19">
        <v>839.780000000017</v>
      </c>
      <c r="E30" s="22">
        <v>21919.12</v>
      </c>
      <c r="F30" s="22">
        <v>19815.66</v>
      </c>
      <c r="G30" s="20">
        <f>E30</f>
        <v>21919.12</v>
      </c>
      <c r="H30" s="20">
        <f>+D30+E30-F30</f>
        <v>2943.240000000016</v>
      </c>
      <c r="I30" s="24"/>
    </row>
    <row r="31" spans="3:9" ht="13.5" customHeight="1" thickBot="1">
      <c r="C31" s="18" t="s">
        <v>18</v>
      </c>
      <c r="D31" s="25">
        <f>SUM(D26:D30)</f>
        <v>503895.33</v>
      </c>
      <c r="E31" s="25">
        <f>SUM(E26:E30)</f>
        <v>2593727.72</v>
      </c>
      <c r="F31" s="25">
        <f>SUM(F26:F30)</f>
        <v>2731099.89</v>
      </c>
      <c r="G31" s="25">
        <f>SUM(G26:G30)</f>
        <v>2689270.46</v>
      </c>
      <c r="H31" s="25">
        <f>SUM(H26:H30)</f>
        <v>366523.1599999998</v>
      </c>
      <c r="I31" s="18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6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7" t="s">
        <v>20</v>
      </c>
    </row>
    <row r="34" spans="3:9" ht="13.5" customHeight="1" thickBot="1">
      <c r="C34" s="12" t="s">
        <v>21</v>
      </c>
      <c r="D34" s="28">
        <v>129727.29</v>
      </c>
      <c r="E34" s="29">
        <f>1089609.24+1674.91+178.24+3180.33+762.81</f>
        <v>1095405.53</v>
      </c>
      <c r="F34" s="29">
        <f>736.76+3071.77+172.44+1620.29+1100744.22</f>
        <v>1106345.48</v>
      </c>
      <c r="G34" s="29">
        <f>E34</f>
        <v>1095405.53</v>
      </c>
      <c r="H34" s="29">
        <f>+D34+E34-F34</f>
        <v>118787.34000000008</v>
      </c>
      <c r="I34" s="30" t="s">
        <v>22</v>
      </c>
    </row>
    <row r="35" spans="3:10" ht="14.25" customHeight="1" thickBot="1">
      <c r="C35" s="18" t="s">
        <v>23</v>
      </c>
      <c r="D35" s="19">
        <v>26955.84</v>
      </c>
      <c r="E35" s="20">
        <v>214040.8</v>
      </c>
      <c r="F35" s="20">
        <v>217736.58</v>
      </c>
      <c r="G35" s="29">
        <v>6576.56</v>
      </c>
      <c r="H35" s="29">
        <f aca="true" t="shared" si="0" ref="H35:H42">+D35+E35-F35</f>
        <v>23260.059999999998</v>
      </c>
      <c r="I35" s="31"/>
      <c r="J35" s="32"/>
    </row>
    <row r="36" spans="3:9" ht="13.5" customHeight="1" thickBot="1">
      <c r="C36" s="26" t="s">
        <v>24</v>
      </c>
      <c r="D36" s="33">
        <v>31626.46</v>
      </c>
      <c r="E36" s="20">
        <v>48074.64</v>
      </c>
      <c r="F36" s="20">
        <v>74658.04</v>
      </c>
      <c r="G36" s="29"/>
      <c r="H36" s="29">
        <f t="shared" si="0"/>
        <v>5043.060000000012</v>
      </c>
      <c r="I36" s="34"/>
    </row>
    <row r="37" spans="3:9" ht="12.75" customHeight="1" thickBot="1">
      <c r="C37" s="18" t="s">
        <v>25</v>
      </c>
      <c r="D37" s="19">
        <v>17270.14</v>
      </c>
      <c r="E37" s="20">
        <v>152084.14</v>
      </c>
      <c r="F37" s="20">
        <v>152809.38</v>
      </c>
      <c r="G37" s="29">
        <f aca="true" t="shared" si="1" ref="G37:G42">E37</f>
        <v>152084.14</v>
      </c>
      <c r="H37" s="29">
        <f t="shared" si="0"/>
        <v>16544.900000000023</v>
      </c>
      <c r="I37" s="35" t="s">
        <v>26</v>
      </c>
    </row>
    <row r="38" spans="3:9" ht="13.5" customHeight="1" thickBot="1">
      <c r="C38" s="18" t="s">
        <v>27</v>
      </c>
      <c r="D38" s="19">
        <v>27451.12</v>
      </c>
      <c r="E38" s="20">
        <v>232857.52</v>
      </c>
      <c r="F38" s="20">
        <v>235003.42</v>
      </c>
      <c r="G38" s="29">
        <v>227997.69</v>
      </c>
      <c r="H38" s="29">
        <f t="shared" si="0"/>
        <v>25305.219999999972</v>
      </c>
      <c r="I38" s="36" t="s">
        <v>28</v>
      </c>
    </row>
    <row r="39" spans="3:9" ht="13.5" customHeight="1" thickBot="1">
      <c r="C39" s="18" t="s">
        <v>29</v>
      </c>
      <c r="D39" s="19">
        <v>1483.45</v>
      </c>
      <c r="E39" s="22">
        <v>12330.47</v>
      </c>
      <c r="F39" s="22">
        <v>12474.23</v>
      </c>
      <c r="G39" s="29">
        <f t="shared" si="1"/>
        <v>12330.47</v>
      </c>
      <c r="H39" s="29">
        <f t="shared" si="0"/>
        <v>1339.6900000000005</v>
      </c>
      <c r="I39" s="36" t="s">
        <v>30</v>
      </c>
    </row>
    <row r="40" spans="3:9" ht="13.5" customHeight="1" thickBot="1">
      <c r="C40" s="26" t="s">
        <v>31</v>
      </c>
      <c r="D40" s="19">
        <v>21324.869999999937</v>
      </c>
      <c r="E40" s="22">
        <v>131553.17</v>
      </c>
      <c r="F40" s="22">
        <v>135935.65</v>
      </c>
      <c r="G40" s="29">
        <f t="shared" si="1"/>
        <v>131553.17</v>
      </c>
      <c r="H40" s="29">
        <f t="shared" si="0"/>
        <v>16942.389999999956</v>
      </c>
      <c r="I40" s="35"/>
    </row>
    <row r="41" spans="3:9" ht="13.5" customHeight="1" thickBot="1">
      <c r="C41" s="26" t="s">
        <v>32</v>
      </c>
      <c r="D41" s="19">
        <v>0</v>
      </c>
      <c r="E41" s="22">
        <v>861.14</v>
      </c>
      <c r="F41" s="22">
        <v>430.57</v>
      </c>
      <c r="G41" s="29"/>
      <c r="H41" s="29">
        <f t="shared" si="0"/>
        <v>430.57</v>
      </c>
      <c r="I41" s="35"/>
    </row>
    <row r="42" spans="3:9" ht="13.5" customHeight="1" thickBot="1">
      <c r="C42" s="18" t="s">
        <v>33</v>
      </c>
      <c r="D42" s="19">
        <v>4256.69</v>
      </c>
      <c r="E42" s="22">
        <v>35004.25</v>
      </c>
      <c r="F42" s="22">
        <v>35455.57</v>
      </c>
      <c r="G42" s="29">
        <f t="shared" si="1"/>
        <v>35004.25</v>
      </c>
      <c r="H42" s="29">
        <f t="shared" si="0"/>
        <v>3805.3700000000026</v>
      </c>
      <c r="I42" s="36" t="s">
        <v>34</v>
      </c>
    </row>
    <row r="43" spans="3:9" s="37" customFormat="1" ht="13.5" customHeight="1" thickBot="1">
      <c r="C43" s="18" t="s">
        <v>18</v>
      </c>
      <c r="D43" s="25">
        <f>SUM(D34:D42)</f>
        <v>260095.85999999993</v>
      </c>
      <c r="E43" s="25">
        <f>SUM(E34:E42)</f>
        <v>1922211.6599999997</v>
      </c>
      <c r="F43" s="25">
        <f>SUM(F34:F42)</f>
        <v>1970848.92</v>
      </c>
      <c r="G43" s="25">
        <f>SUM(G34:G42)</f>
        <v>1660951.8099999998</v>
      </c>
      <c r="H43" s="25">
        <f>SUM(H34:H42)</f>
        <v>211458.60000000003</v>
      </c>
      <c r="I43" s="34"/>
    </row>
    <row r="44" spans="3:9" ht="13.5" customHeight="1" thickBot="1">
      <c r="C44" s="38" t="s">
        <v>35</v>
      </c>
      <c r="D44" s="38"/>
      <c r="E44" s="38"/>
      <c r="F44" s="38"/>
      <c r="G44" s="38"/>
      <c r="H44" s="38"/>
      <c r="I44" s="38"/>
    </row>
    <row r="45" spans="3:9" ht="28.5" customHeight="1" thickBot="1">
      <c r="C45" s="39" t="s">
        <v>36</v>
      </c>
      <c r="D45" s="40" t="s">
        <v>37</v>
      </c>
      <c r="E45" s="41"/>
      <c r="F45" s="41"/>
      <c r="G45" s="41"/>
      <c r="H45" s="42"/>
      <c r="I45" s="43" t="s">
        <v>38</v>
      </c>
    </row>
    <row r="46" spans="3:8" ht="20.25" customHeight="1">
      <c r="C46" s="44" t="s">
        <v>39</v>
      </c>
      <c r="D46" s="44"/>
      <c r="E46" s="44"/>
      <c r="F46" s="44"/>
      <c r="G46" s="44"/>
      <c r="H46" s="45">
        <f>+H31+H43</f>
        <v>577981.7599999998</v>
      </c>
    </row>
    <row r="47" spans="3:4" ht="15" hidden="1">
      <c r="C47" s="47" t="s">
        <v>40</v>
      </c>
      <c r="D47" s="47"/>
    </row>
    <row r="48" ht="12.75" customHeight="1">
      <c r="C48" s="48" t="s">
        <v>41</v>
      </c>
    </row>
    <row r="49" spans="3:8" ht="12.75">
      <c r="C49" s="2"/>
      <c r="D49" s="2"/>
      <c r="E49" s="2"/>
      <c r="F49" s="2"/>
      <c r="G49" s="2"/>
      <c r="H49" s="2"/>
    </row>
    <row r="50" spans="3:8" ht="15" customHeight="1">
      <c r="C50" s="47"/>
      <c r="D50" s="49"/>
      <c r="E50" s="49"/>
      <c r="F50" s="49"/>
      <c r="G50" s="49"/>
      <c r="H50" s="49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zoomScaleSheetLayoutView="120" zoomScalePageLayoutView="0" workbookViewId="0" topLeftCell="A8">
      <selection activeCell="E44" sqref="E44"/>
    </sheetView>
  </sheetViews>
  <sheetFormatPr defaultColWidth="9.00390625" defaultRowHeight="12.75"/>
  <cols>
    <col min="1" max="1" width="4.625" style="51" customWidth="1"/>
    <col min="2" max="2" width="12.375" style="51" customWidth="1"/>
    <col min="3" max="3" width="13.25390625" style="51" hidden="1" customWidth="1"/>
    <col min="4" max="4" width="12.125" style="51" customWidth="1"/>
    <col min="5" max="5" width="13.625" style="51" customWidth="1"/>
    <col min="6" max="6" width="13.25390625" style="51" customWidth="1"/>
    <col min="7" max="7" width="14.25390625" style="51" customWidth="1"/>
    <col min="8" max="8" width="15.125" style="51" customWidth="1"/>
    <col min="9" max="9" width="13.875" style="51" customWidth="1"/>
    <col min="10" max="16384" width="9.125" style="51" customWidth="1"/>
  </cols>
  <sheetData>
    <row r="13" spans="1:9" ht="15">
      <c r="A13" s="50" t="s">
        <v>42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0" t="s">
        <v>43</v>
      </c>
      <c r="B14" s="50"/>
      <c r="C14" s="50"/>
      <c r="D14" s="50"/>
      <c r="E14" s="50"/>
      <c r="F14" s="50"/>
      <c r="G14" s="50"/>
      <c r="H14" s="50"/>
      <c r="I14" s="50"/>
    </row>
    <row r="15" spans="1:9" ht="15">
      <c r="A15" s="50" t="s">
        <v>44</v>
      </c>
      <c r="B15" s="50"/>
      <c r="C15" s="50"/>
      <c r="D15" s="50"/>
      <c r="E15" s="50"/>
      <c r="F15" s="50"/>
      <c r="G15" s="50"/>
      <c r="H15" s="50"/>
      <c r="I15" s="50"/>
    </row>
    <row r="16" spans="1:9" ht="60">
      <c r="A16" s="52" t="s">
        <v>45</v>
      </c>
      <c r="B16" s="52" t="s">
        <v>46</v>
      </c>
      <c r="C16" s="52" t="s">
        <v>47</v>
      </c>
      <c r="D16" s="52" t="s">
        <v>48</v>
      </c>
      <c r="E16" s="52" t="s">
        <v>49</v>
      </c>
      <c r="F16" s="53" t="s">
        <v>50</v>
      </c>
      <c r="G16" s="53" t="s">
        <v>51</v>
      </c>
      <c r="H16" s="52" t="s">
        <v>52</v>
      </c>
      <c r="I16" s="52" t="s">
        <v>53</v>
      </c>
    </row>
    <row r="17" spans="1:9" ht="15">
      <c r="A17" s="54" t="s">
        <v>54</v>
      </c>
      <c r="B17" s="55">
        <v>162.06676</v>
      </c>
      <c r="C17" s="55"/>
      <c r="D17" s="55">
        <v>214.0408</v>
      </c>
      <c r="E17" s="55">
        <v>217.73658</v>
      </c>
      <c r="F17" s="55">
        <f>7.47</f>
        <v>7.47</v>
      </c>
      <c r="G17" s="55">
        <v>6.57656</v>
      </c>
      <c r="H17" s="55">
        <v>23.26006</v>
      </c>
      <c r="I17" s="55">
        <f>B17+D17+F17-G17</f>
        <v>377.00100000000003</v>
      </c>
    </row>
    <row r="19" ht="15">
      <c r="A19" s="51" t="s">
        <v>55</v>
      </c>
    </row>
    <row r="20" ht="15">
      <c r="A20" s="51" t="s">
        <v>56</v>
      </c>
    </row>
    <row r="21" ht="15">
      <c r="A21" s="51" t="s">
        <v>57</v>
      </c>
    </row>
    <row r="22" ht="15">
      <c r="A22" s="51" t="s">
        <v>58</v>
      </c>
    </row>
    <row r="23" ht="15">
      <c r="A23" s="51" t="s">
        <v>59</v>
      </c>
    </row>
    <row r="24" ht="15">
      <c r="A24" s="51" t="s">
        <v>60</v>
      </c>
    </row>
    <row r="25" ht="15">
      <c r="A25" s="51" t="s">
        <v>61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22.125" style="0" customWidth="1"/>
    <col min="6" max="6" width="22.875" style="0" customWidth="1"/>
    <col min="7" max="7" width="14.875" style="0" customWidth="1"/>
  </cols>
  <sheetData>
    <row r="1" spans="1:7" ht="30.75" customHeight="1">
      <c r="A1" s="56" t="s">
        <v>62</v>
      </c>
      <c r="B1" s="56"/>
      <c r="C1" s="56"/>
      <c r="D1" s="56"/>
      <c r="E1" s="56"/>
      <c r="F1" s="56"/>
      <c r="G1" s="56"/>
    </row>
    <row r="2" spans="1:7" ht="29.25" customHeight="1">
      <c r="A2" s="56"/>
      <c r="B2" s="56"/>
      <c r="C2" s="56"/>
      <c r="D2" s="56"/>
      <c r="E2" s="56"/>
      <c r="F2" s="56"/>
      <c r="G2" s="56"/>
    </row>
    <row r="3" spans="1:7" ht="13.5" hidden="1" thickBot="1">
      <c r="A3" s="57"/>
      <c r="B3" s="58"/>
      <c r="C3" s="59"/>
      <c r="D3" s="58"/>
      <c r="E3" s="58"/>
      <c r="F3" s="60" t="s">
        <v>63</v>
      </c>
      <c r="G3" s="61"/>
    </row>
    <row r="4" spans="1:7" ht="12.75" hidden="1">
      <c r="A4" s="62" t="s">
        <v>64</v>
      </c>
      <c r="B4" s="63" t="s">
        <v>65</v>
      </c>
      <c r="C4" s="62" t="s">
        <v>66</v>
      </c>
      <c r="D4" s="63" t="s">
        <v>67</v>
      </c>
      <c r="E4" s="64" t="s">
        <v>68</v>
      </c>
      <c r="F4" s="64"/>
      <c r="G4" s="64"/>
    </row>
    <row r="5" spans="1:7" ht="12.75" hidden="1">
      <c r="A5" s="62" t="s">
        <v>69</v>
      </c>
      <c r="B5" s="63"/>
      <c r="C5" s="65"/>
      <c r="D5" s="63" t="s">
        <v>70</v>
      </c>
      <c r="E5" s="63" t="s">
        <v>71</v>
      </c>
      <c r="F5" s="63" t="s">
        <v>72</v>
      </c>
      <c r="G5" s="63" t="s">
        <v>73</v>
      </c>
    </row>
    <row r="6" spans="1:7" ht="12.75" hidden="1">
      <c r="A6" s="62"/>
      <c r="B6" s="63"/>
      <c r="C6" s="65"/>
      <c r="D6" s="63" t="s">
        <v>74</v>
      </c>
      <c r="E6" s="63"/>
      <c r="F6" s="63" t="s">
        <v>75</v>
      </c>
      <c r="G6" s="63" t="s">
        <v>76</v>
      </c>
    </row>
    <row r="7" spans="1:7" ht="12.75" hidden="1">
      <c r="A7" s="66"/>
      <c r="B7" s="67"/>
      <c r="C7" s="68"/>
      <c r="D7" s="67"/>
      <c r="E7" s="67"/>
      <c r="F7" s="67"/>
      <c r="G7" s="63" t="s">
        <v>77</v>
      </c>
    </row>
    <row r="8" spans="1:7" ht="13.5" hidden="1" thickBot="1">
      <c r="A8" s="69"/>
      <c r="B8" s="70"/>
      <c r="C8" s="71"/>
      <c r="D8" s="70"/>
      <c r="E8" s="70"/>
      <c r="F8" s="70"/>
      <c r="G8" s="70"/>
    </row>
    <row r="9" spans="1:7" ht="12.75" hidden="1">
      <c r="A9" s="58"/>
      <c r="B9" s="72"/>
      <c r="C9" s="59"/>
      <c r="D9" s="58"/>
      <c r="E9" s="58"/>
      <c r="F9" s="58"/>
      <c r="G9" s="72"/>
    </row>
    <row r="10" spans="1:7" ht="12.75" hidden="1">
      <c r="A10" s="63">
        <v>1</v>
      </c>
      <c r="B10" s="73" t="s">
        <v>78</v>
      </c>
      <c r="C10" s="62"/>
      <c r="D10" s="63"/>
      <c r="E10" s="74"/>
      <c r="F10" s="75"/>
      <c r="G10" s="75">
        <f>+E10-F10</f>
        <v>0</v>
      </c>
    </row>
    <row r="11" spans="1:7" ht="12.75" hidden="1">
      <c r="A11" s="63"/>
      <c r="B11" s="73"/>
      <c r="C11" s="62"/>
      <c r="D11" s="63"/>
      <c r="E11" s="74"/>
      <c r="F11" s="74"/>
      <c r="G11" s="75"/>
    </row>
    <row r="12" spans="1:7" ht="12.75" hidden="1">
      <c r="A12" s="63"/>
      <c r="B12" s="73"/>
      <c r="C12" s="76" t="s">
        <v>79</v>
      </c>
      <c r="D12" s="77"/>
      <c r="E12" s="78">
        <f>SUM(E10:E11)</f>
        <v>0</v>
      </c>
      <c r="F12" s="78">
        <f>SUM(F10:F11)</f>
        <v>0</v>
      </c>
      <c r="G12" s="78">
        <f>SUM(G10:G11)</f>
        <v>0</v>
      </c>
    </row>
    <row r="13" spans="1:7" ht="13.5" hidden="1" thickBot="1">
      <c r="A13" s="79"/>
      <c r="B13" s="80"/>
      <c r="C13" s="81"/>
      <c r="D13" s="82"/>
      <c r="E13" s="83"/>
      <c r="F13" s="83"/>
      <c r="G13" s="84"/>
    </row>
    <row r="14" spans="1:7" ht="12.75" hidden="1">
      <c r="A14" s="58"/>
      <c r="B14" s="72"/>
      <c r="C14" s="85"/>
      <c r="D14" s="86"/>
      <c r="E14" s="87"/>
      <c r="F14" s="88"/>
      <c r="G14" s="88"/>
    </row>
    <row r="15" spans="1:7" ht="12.75" hidden="1">
      <c r="A15" s="67"/>
      <c r="B15" s="89" t="s">
        <v>18</v>
      </c>
      <c r="C15" s="90"/>
      <c r="D15" s="65"/>
      <c r="E15" s="91">
        <f>E12</f>
        <v>0</v>
      </c>
      <c r="F15" s="92">
        <f>+F12</f>
        <v>0</v>
      </c>
      <c r="G15" s="93">
        <f>+E15-F15</f>
        <v>0</v>
      </c>
    </row>
    <row r="16" spans="1:7" ht="13.5" hidden="1" thickBot="1">
      <c r="A16" s="70"/>
      <c r="B16" s="94"/>
      <c r="C16" s="95"/>
      <c r="D16" s="96"/>
      <c r="E16" s="82"/>
      <c r="F16" s="97"/>
      <c r="G16" s="97"/>
    </row>
    <row r="18" spans="1:7" ht="46.5" customHeight="1">
      <c r="A18" s="98" t="s">
        <v>80</v>
      </c>
      <c r="B18" s="98" t="s">
        <v>81</v>
      </c>
      <c r="C18" s="98" t="s">
        <v>82</v>
      </c>
      <c r="D18" s="98" t="s">
        <v>83</v>
      </c>
      <c r="E18" s="99" t="s">
        <v>84</v>
      </c>
      <c r="F18" s="98" t="s">
        <v>85</v>
      </c>
      <c r="G18" s="100"/>
    </row>
    <row r="19" spans="1:7" ht="15">
      <c r="A19" s="101">
        <v>1</v>
      </c>
      <c r="B19" s="102">
        <v>31626.46</v>
      </c>
      <c r="C19" s="102">
        <v>48074.64</v>
      </c>
      <c r="D19" s="102">
        <v>74658.04</v>
      </c>
      <c r="E19" s="102"/>
      <c r="F19" s="102">
        <f>+B19+C19-D19</f>
        <v>5043.060000000012</v>
      </c>
      <c r="G19" s="103"/>
    </row>
    <row r="21" spans="1:5" ht="54.75" customHeight="1">
      <c r="A21" s="98" t="s">
        <v>80</v>
      </c>
      <c r="B21" s="98" t="s">
        <v>86</v>
      </c>
      <c r="C21" s="98" t="s">
        <v>87</v>
      </c>
      <c r="D21" s="98" t="s">
        <v>88</v>
      </c>
      <c r="E21" s="98" t="s">
        <v>89</v>
      </c>
    </row>
    <row r="22" spans="1:5" ht="15">
      <c r="A22" s="104">
        <v>1</v>
      </c>
      <c r="B22" s="105">
        <v>-33510.67</v>
      </c>
      <c r="C22" s="105">
        <f>+C19+E19</f>
        <v>48074.64</v>
      </c>
      <c r="D22" s="105"/>
      <c r="E22" s="105">
        <f>+B22+C22-D22</f>
        <v>14563.970000000001</v>
      </c>
    </row>
    <row r="23" spans="1:5" ht="12.75">
      <c r="A23" s="68"/>
      <c r="B23" s="68"/>
      <c r="C23" s="106"/>
      <c r="D23" s="106"/>
      <c r="E23" s="65"/>
    </row>
    <row r="24" spans="2:6" ht="15">
      <c r="B24" s="107"/>
      <c r="F24" s="108" t="s">
        <v>90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2016-03-31T17:45:46Z</dcterms:created>
  <dcterms:modified xsi:type="dcterms:W3CDTF">2016-03-31T17:46:42Z</dcterms:modified>
  <cp:category/>
  <cp:version/>
  <cp:contentType/>
  <cp:contentStatus/>
</cp:coreProperties>
</file>