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/>
  <calcPr fullCalcOnLoad="1"/>
</workbook>
</file>

<file path=xl/sharedStrings.xml><?xml version="1.0" encoding="utf-8"?>
<sst xmlns="http://schemas.openxmlformats.org/spreadsheetml/2006/main" count="105" uniqueCount="95">
  <si>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</si>
  <si>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</si>
  <si>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</si>
  <si>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15/2  по ул. Молодцова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</si>
  <si>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</si>
  <si>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</si>
  <si>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</si>
  <si>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</si>
  <si>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</si>
  <si>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</si>
  <si>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</si>
  <si>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</si>
  <si>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</si>
  <si>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</si>
  <si>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</si>
  <si>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</si>
  <si>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</si>
  <si>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</si>
  <si>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</si>
  <si>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</si>
  <si>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</si>
  <si>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</si>
  <si>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</si>
  <si>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</si>
  <si>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</si>
  <si>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</si>
  <si>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</si>
  <si>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</si>
  <si>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</si>
  <si>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</si>
  <si>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</si>
  <si>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</si>
  <si>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</si>
  <si>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</si>
  <si>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</si>
  <si>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</si>
  <si>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</si>
  <si>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4320.00 руб., ОАО "Вымпелком" 3150.00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</si>
  <si>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</si>
  <si>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</si>
  <si>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</si>
  <si>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</si>
  <si>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</si>
  <si>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</si>
  <si>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15/2 по ул. Молодцова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</si>
  <si>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</si>
  <si>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</si>
  <si>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</si>
  <si>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</si>
  <si>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</si>
  <si>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</si>
  <si>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</si>
  <si>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</si>
  <si>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</si>
  <si>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</si>
  <si>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7</t>
    </r>
    <r>
      <rPr>
        <b/>
        <sz val="11"/>
        <color indexed="8"/>
        <rFont val="Calibri"/>
        <family val="2"/>
      </rPr>
      <t xml:space="preserve">,08 </t>
    </r>
    <r>
      <rPr>
        <sz val="10"/>
        <rFont val="Arial Cyr"/>
        <family val="0"/>
      </rPr>
      <t>тыс.рублей, в том числе:</t>
    </r>
  </si>
  <si>
    <t>ремонт ЦО - 0,59 т.р.</t>
  </si>
  <si>
    <t>ремонт дверей -0,10 т.р.</t>
  </si>
  <si>
    <t>аварийное обслуживание - 0,96 т.р.</t>
  </si>
  <si>
    <t>работы по электрике - 0,13 т.р.</t>
  </si>
  <si>
    <t>установка мусорного клапана - 0,20 т.р.</t>
  </si>
  <si>
    <t>окраска входных дверей, дверей в МК, лестничных ограждений - 4,29 т.р.</t>
  </si>
  <si>
    <t>прочее - 0,81 т.р.</t>
  </si>
  <si>
    <t>Отчет о реализации программы капитального ремонта жилого фонда ООО "УЮТ-СЕРВИС" вза период с 01 января 2015г. по 31 декабря 2015г.  по адресу г.Сертолово, ул. Молодцова, д. 15/2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</si>
  <si>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</si>
  <si>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</si>
  <si>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</si>
  <si>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</si>
  <si>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</si>
  <si>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</si>
  <si>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</si>
  <si>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</si>
  <si>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</si>
  <si>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</si>
  <si>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</si>
  <si>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</si>
  <si>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</si>
  <si>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</si>
  <si>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</si>
  <si>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д.15/2</t>
  </si>
  <si>
    <t>ремонт системы ЦО (низ)</t>
  </si>
  <si>
    <t>ремонт системы ЦО (верх)</t>
  </si>
  <si>
    <t>ремонт подающих стояков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</si>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</sst>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1" xfId="52" applyFill="1" applyBorder="1" applyAlignment="1">
      <alignment horizontal="center" vertical="center" wrapText="1"/>
      <protection/>
    </xf>
    <xf numFmtId="0" fontId="35" fillId="0" borderId="21" xfId="52" applyFont="1" applyFill="1" applyBorder="1" applyAlignment="1">
      <alignment horizontal="center" vertical="center" wrapText="1"/>
      <protection/>
    </xf>
    <xf numFmtId="0" fontId="43" fillId="0" borderId="21" xfId="52" applyFont="1" applyFill="1" applyBorder="1" applyAlignment="1">
      <alignment horizontal="center" vertical="center"/>
      <protection/>
    </xf>
    <xf numFmtId="2" fontId="43" fillId="0" borderId="21" xfId="52" applyNumberFormat="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5" xfId="0" applyFont="1" applyBorder="1" applyAlignment="1">
      <alignment/>
    </xf>
    <xf numFmtId="0" fontId="0" fillId="0" borderId="23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5" xfId="61" applyNumberFormat="1" applyFont="1" applyBorder="1" applyAlignment="1">
      <alignment horizontal="center"/>
    </xf>
    <xf numFmtId="2" fontId="33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/>
    </xf>
    <xf numFmtId="4" fontId="34" fillId="0" borderId="21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4" fillId="0" borderId="2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51"/>
  <sheetViews>
    <sheetView tabSelected="1" zoomScalePageLayoutView="0" workbookViewId="0" topLeftCell="C17">
      <selection activeCell="G38" sqref="G3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38.25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469213.41</v>
      </c>
      <c r="E26" s="20">
        <v>1908775.77</v>
      </c>
      <c r="F26" s="20">
        <v>1971790.81</v>
      </c>
      <c r="G26" s="20">
        <v>1853988.68</v>
      </c>
      <c r="H26" s="20">
        <f>+D26+E26-F26</f>
        <v>406198.3700000001</v>
      </c>
      <c r="I26" s="21" t="s">
        <v>13</v>
      </c>
    </row>
    <row r="27" spans="3:9" ht="13.5" customHeight="1" thickBot="1">
      <c r="C27" s="18" t="s">
        <v>14</v>
      </c>
      <c r="D27" s="19">
        <v>198179.92</v>
      </c>
      <c r="E27" s="22">
        <v>781830.3</v>
      </c>
      <c r="F27" s="22">
        <v>838543.25</v>
      </c>
      <c r="G27" s="20">
        <v>842934.78</v>
      </c>
      <c r="H27" s="20">
        <f>+D27+E27-F27</f>
        <v>141466.9700000001</v>
      </c>
      <c r="I27" s="23"/>
    </row>
    <row r="28" spans="3:9" ht="13.5" customHeight="1" thickBot="1">
      <c r="C28" s="18" t="s">
        <v>15</v>
      </c>
      <c r="D28" s="19">
        <v>83132.08000000007</v>
      </c>
      <c r="E28" s="22">
        <v>453265.34</v>
      </c>
      <c r="F28" s="22">
        <v>449380.03</v>
      </c>
      <c r="G28" s="20">
        <v>464868.38</v>
      </c>
      <c r="H28" s="20">
        <f>+D28+E28-F28</f>
        <v>87017.39000000013</v>
      </c>
      <c r="I28" s="23"/>
    </row>
    <row r="29" spans="3:9" ht="13.5" customHeight="1" thickBot="1">
      <c r="C29" s="18" t="s">
        <v>16</v>
      </c>
      <c r="D29" s="19">
        <v>50370.939999999944</v>
      </c>
      <c r="E29" s="22">
        <v>263994.57</v>
      </c>
      <c r="F29" s="22">
        <v>266351.03</v>
      </c>
      <c r="G29" s="20">
        <v>209020.06</v>
      </c>
      <c r="H29" s="20">
        <f>+D29+E29-F29</f>
        <v>48014.47999999992</v>
      </c>
      <c r="I29" s="23"/>
    </row>
    <row r="30" spans="3:9" ht="13.5" customHeight="1" thickBot="1">
      <c r="C30" s="18" t="s">
        <v>17</v>
      </c>
      <c r="D30" s="19">
        <v>-2551.01</v>
      </c>
      <c r="E30" s="22">
        <v>22083.8</v>
      </c>
      <c r="F30" s="22">
        <v>17278.36</v>
      </c>
      <c r="G30" s="20">
        <f>E30</f>
        <v>22083.8</v>
      </c>
      <c r="H30" s="20">
        <f>+D30+E30-F30</f>
        <v>2254.4300000000003</v>
      </c>
      <c r="I30" s="24"/>
    </row>
    <row r="31" spans="3:9" ht="13.5" customHeight="1" thickBot="1">
      <c r="C31" s="18" t="s">
        <v>18</v>
      </c>
      <c r="D31" s="25">
        <f>SUM(D26:D30)</f>
        <v>798345.34</v>
      </c>
      <c r="E31" s="25">
        <f>SUM(E26:E30)</f>
        <v>3429949.78</v>
      </c>
      <c r="F31" s="25">
        <f>SUM(F26:F30)</f>
        <v>3543343.48</v>
      </c>
      <c r="G31" s="25">
        <f>SUM(G26:G30)</f>
        <v>3392895.6999999997</v>
      </c>
      <c r="H31" s="25">
        <f>SUM(H26:H30)</f>
        <v>684951.6400000002</v>
      </c>
      <c r="I31" s="26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7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8" t="s">
        <v>20</v>
      </c>
    </row>
    <row r="34" spans="3:9" ht="13.5" customHeight="1" thickBot="1">
      <c r="C34" s="12" t="s">
        <v>21</v>
      </c>
      <c r="D34" s="29">
        <v>206558.33</v>
      </c>
      <c r="E34" s="30">
        <f>1261140.29+1992.66+196.66</f>
        <v>1263329.6099999999</v>
      </c>
      <c r="F34" s="30">
        <f>1222067.79+1940.77+191.56</f>
        <v>1224200.12</v>
      </c>
      <c r="G34" s="20">
        <f>E34</f>
        <v>1263329.6099999999</v>
      </c>
      <c r="H34" s="30">
        <f>+D34+E34-F34</f>
        <v>245687.81999999983</v>
      </c>
      <c r="I34" s="31" t="s">
        <v>22</v>
      </c>
    </row>
    <row r="35" spans="3:9" ht="14.25" customHeight="1" thickBot="1">
      <c r="C35" s="18" t="s">
        <v>23</v>
      </c>
      <c r="D35" s="19">
        <v>43053.7</v>
      </c>
      <c r="E35" s="20">
        <v>250520.64</v>
      </c>
      <c r="F35" s="20">
        <v>242292.31</v>
      </c>
      <c r="G35" s="20">
        <v>7074.9</v>
      </c>
      <c r="H35" s="30">
        <f aca="true" t="shared" si="0" ref="H35:H43">+D35+E35-F35</f>
        <v>51282.03000000003</v>
      </c>
      <c r="I35" s="32"/>
    </row>
    <row r="36" spans="3:9" ht="13.5" customHeight="1" hidden="1" thickBot="1">
      <c r="C36" s="27" t="s">
        <v>24</v>
      </c>
      <c r="D36" s="33">
        <v>0</v>
      </c>
      <c r="E36" s="20"/>
      <c r="F36" s="20"/>
      <c r="G36" s="20">
        <f aca="true" t="shared" si="1" ref="G36:G43">E36</f>
        <v>0</v>
      </c>
      <c r="H36" s="30">
        <f t="shared" si="0"/>
        <v>0</v>
      </c>
      <c r="I36" s="34"/>
    </row>
    <row r="37" spans="3:9" ht="13.5" customHeight="1" thickBot="1">
      <c r="C37" s="27" t="s">
        <v>24</v>
      </c>
      <c r="D37" s="33">
        <v>0</v>
      </c>
      <c r="E37" s="20">
        <v>103625.5</v>
      </c>
      <c r="F37" s="20">
        <v>92590.13</v>
      </c>
      <c r="G37" s="20">
        <v>267100</v>
      </c>
      <c r="H37" s="30">
        <f t="shared" si="0"/>
        <v>11035.369999999995</v>
      </c>
      <c r="I37" s="34"/>
    </row>
    <row r="38" spans="3:9" ht="12.75" customHeight="1" thickBot="1">
      <c r="C38" s="18" t="s">
        <v>25</v>
      </c>
      <c r="D38" s="19">
        <v>30128.65</v>
      </c>
      <c r="E38" s="20">
        <v>157713.12</v>
      </c>
      <c r="F38" s="20">
        <v>154779.66</v>
      </c>
      <c r="G38" s="20">
        <f t="shared" si="1"/>
        <v>157713.12</v>
      </c>
      <c r="H38" s="30">
        <f t="shared" si="0"/>
        <v>33062.109999999986</v>
      </c>
      <c r="I38" s="35" t="s">
        <v>26</v>
      </c>
    </row>
    <row r="39" spans="3:9" ht="13.5" customHeight="1" thickBot="1">
      <c r="C39" s="18" t="s">
        <v>27</v>
      </c>
      <c r="D39" s="19">
        <v>43410.31</v>
      </c>
      <c r="E39" s="20">
        <v>272463.68</v>
      </c>
      <c r="F39" s="20">
        <v>263387.01</v>
      </c>
      <c r="G39" s="20">
        <v>257933.48</v>
      </c>
      <c r="H39" s="30">
        <f t="shared" si="0"/>
        <v>52486.97999999998</v>
      </c>
      <c r="I39" s="36" t="s">
        <v>28</v>
      </c>
    </row>
    <row r="40" spans="3:9" ht="13.5" customHeight="1" thickBot="1">
      <c r="C40" s="18" t="s">
        <v>29</v>
      </c>
      <c r="D40" s="19">
        <v>2369.28</v>
      </c>
      <c r="E40" s="22">
        <v>14472.14</v>
      </c>
      <c r="F40" s="22">
        <v>13992.45</v>
      </c>
      <c r="G40" s="20">
        <f t="shared" si="1"/>
        <v>14472.14</v>
      </c>
      <c r="H40" s="30">
        <f t="shared" si="0"/>
        <v>2848.9699999999975</v>
      </c>
      <c r="I40" s="36" t="s">
        <v>30</v>
      </c>
    </row>
    <row r="41" spans="3:9" ht="13.5" customHeight="1" thickBot="1">
      <c r="C41" s="27" t="s">
        <v>31</v>
      </c>
      <c r="D41" s="19">
        <v>34715.94</v>
      </c>
      <c r="E41" s="22">
        <v>86859.68</v>
      </c>
      <c r="F41" s="22">
        <v>100858.55</v>
      </c>
      <c r="G41" s="20">
        <f t="shared" si="1"/>
        <v>86859.68</v>
      </c>
      <c r="H41" s="30">
        <f t="shared" si="0"/>
        <v>20717.069999999992</v>
      </c>
      <c r="I41" s="35"/>
    </row>
    <row r="42" spans="3:9" ht="13.5" customHeight="1" thickBot="1">
      <c r="C42" s="27" t="s">
        <v>32</v>
      </c>
      <c r="D42" s="19">
        <v>0</v>
      </c>
      <c r="E42" s="22">
        <v>16932.42</v>
      </c>
      <c r="F42" s="22">
        <v>4348.23</v>
      </c>
      <c r="G42" s="20"/>
      <c r="H42" s="30">
        <f t="shared" si="0"/>
        <v>12584.189999999999</v>
      </c>
      <c r="I42" s="35"/>
    </row>
    <row r="43" spans="3:9" ht="13.5" customHeight="1" thickBot="1">
      <c r="C43" s="37" t="s">
        <v>33</v>
      </c>
      <c r="D43" s="19">
        <v>6149.49</v>
      </c>
      <c r="E43" s="22">
        <v>37246.22</v>
      </c>
      <c r="F43" s="22">
        <v>36018.84</v>
      </c>
      <c r="G43" s="20">
        <f t="shared" si="1"/>
        <v>37246.22</v>
      </c>
      <c r="H43" s="30">
        <f t="shared" si="0"/>
        <v>7376.870000000003</v>
      </c>
      <c r="I43" s="36" t="s">
        <v>34</v>
      </c>
    </row>
    <row r="44" spans="3:9" s="38" customFormat="1" ht="13.5" customHeight="1" thickBot="1">
      <c r="C44" s="18" t="s">
        <v>18</v>
      </c>
      <c r="D44" s="25">
        <f>SUM(D34:D43)</f>
        <v>366385.7</v>
      </c>
      <c r="E44" s="25">
        <f>SUM(E34:E43)</f>
        <v>2203163.0100000002</v>
      </c>
      <c r="F44" s="25">
        <f>SUM(F34:F43)</f>
        <v>2132467.3</v>
      </c>
      <c r="G44" s="25">
        <f>SUM(G34:G43)</f>
        <v>2091729.1499999997</v>
      </c>
      <c r="H44" s="25">
        <f>SUM(H34:H43)</f>
        <v>437081.4099999998</v>
      </c>
      <c r="I44" s="34"/>
    </row>
    <row r="45" spans="3:9" ht="13.5" customHeight="1" thickBot="1">
      <c r="C45" s="39" t="s">
        <v>35</v>
      </c>
      <c r="D45" s="39"/>
      <c r="E45" s="39"/>
      <c r="F45" s="39"/>
      <c r="G45" s="39"/>
      <c r="H45" s="39"/>
      <c r="I45" s="39"/>
    </row>
    <row r="46" spans="3:9" ht="28.5" customHeight="1" thickBot="1">
      <c r="C46" s="40" t="s">
        <v>36</v>
      </c>
      <c r="D46" s="41" t="s">
        <v>37</v>
      </c>
      <c r="E46" s="42"/>
      <c r="F46" s="42"/>
      <c r="G46" s="42"/>
      <c r="H46" s="43"/>
      <c r="I46" s="44" t="s">
        <v>38</v>
      </c>
    </row>
    <row r="47" spans="3:8" ht="26.25" customHeight="1">
      <c r="C47" s="45" t="s">
        <v>39</v>
      </c>
      <c r="D47" s="45"/>
      <c r="E47" s="45"/>
      <c r="F47" s="45"/>
      <c r="G47" s="45"/>
      <c r="H47" s="46">
        <f>+H31+H44</f>
        <v>1122033.05</v>
      </c>
    </row>
    <row r="48" spans="3:4" ht="15" hidden="1">
      <c r="C48" s="48" t="s">
        <v>40</v>
      </c>
      <c r="D48" s="48"/>
    </row>
    <row r="49" ht="12.75" customHeight="1">
      <c r="C49" s="49" t="s">
        <v>41</v>
      </c>
    </row>
    <row r="50" spans="3:8" ht="12.75">
      <c r="C50" s="2"/>
      <c r="D50" s="2"/>
      <c r="E50" s="2"/>
      <c r="F50" s="2"/>
      <c r="G50" s="2"/>
      <c r="H50" s="2"/>
    </row>
    <row r="51" spans="3:8" ht="12.75">
      <c r="C51" s="2"/>
      <c r="D51" s="50"/>
      <c r="E51" s="50"/>
      <c r="F51" s="50"/>
      <c r="G51" s="50"/>
      <c r="H51" s="50"/>
    </row>
  </sheetData>
  <sheetProtection/>
  <mergeCells count="10">
    <mergeCell ref="C32:I32"/>
    <mergeCell ref="I34:I35"/>
    <mergeCell ref="C45:I45"/>
    <mergeCell ref="D46:H46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zoomScaleSheetLayoutView="120" zoomScalePageLayoutView="0" workbookViewId="0" topLeftCell="A7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3.87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-21.46166</v>
      </c>
      <c r="C17" s="56"/>
      <c r="D17" s="56">
        <v>250.52064</v>
      </c>
      <c r="E17" s="56">
        <v>242.29231</v>
      </c>
      <c r="F17" s="56">
        <f>7.47</f>
        <v>7.47</v>
      </c>
      <c r="G17" s="56">
        <v>7.08</v>
      </c>
      <c r="H17" s="56">
        <v>51.28203</v>
      </c>
      <c r="I17" s="56">
        <f>B17+D17+F17-G17</f>
        <v>229.44897999999998</v>
      </c>
    </row>
    <row r="19" ht="15">
      <c r="A19" s="52" t="s">
        <v>55</v>
      </c>
    </row>
    <row r="20" ht="15">
      <c r="A20" s="52" t="s">
        <v>56</v>
      </c>
    </row>
    <row r="21" ht="15">
      <c r="A21" s="52" t="s">
        <v>57</v>
      </c>
    </row>
    <row r="22" ht="15">
      <c r="A22" s="52" t="s">
        <v>58</v>
      </c>
    </row>
    <row r="23" ht="15">
      <c r="A23" s="52" t="s">
        <v>59</v>
      </c>
    </row>
    <row r="24" ht="15">
      <c r="A24" s="52" t="s">
        <v>60</v>
      </c>
    </row>
    <row r="25" ht="15">
      <c r="A25" s="52" t="s">
        <v>61</v>
      </c>
    </row>
    <row r="26" ht="15">
      <c r="A26" s="52" t="s">
        <v>62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22.125" style="0" customWidth="1"/>
    <col min="6" max="6" width="22.875" style="0" customWidth="1"/>
    <col min="7" max="7" width="14.875" style="0" customWidth="1"/>
  </cols>
  <sheetData>
    <row r="1" spans="1:7" ht="30.75" customHeight="1">
      <c r="A1" s="57" t="s">
        <v>63</v>
      </c>
      <c r="B1" s="57"/>
      <c r="C1" s="57"/>
      <c r="D1" s="57"/>
      <c r="E1" s="57"/>
      <c r="F1" s="57"/>
      <c r="G1" s="57"/>
    </row>
    <row r="2" spans="1:7" ht="29.25" customHeight="1" thickBot="1">
      <c r="A2" s="57"/>
      <c r="B2" s="57"/>
      <c r="C2" s="57"/>
      <c r="D2" s="57"/>
      <c r="E2" s="57"/>
      <c r="F2" s="57"/>
      <c r="G2" s="57"/>
    </row>
    <row r="3" spans="1:7" ht="13.5" thickBot="1">
      <c r="A3" s="58"/>
      <c r="B3" s="59"/>
      <c r="C3" s="60"/>
      <c r="D3" s="59"/>
      <c r="E3" s="59"/>
      <c r="F3" s="61" t="s">
        <v>64</v>
      </c>
      <c r="G3" s="62"/>
    </row>
    <row r="4" spans="1:7" ht="12.75">
      <c r="A4" s="63" t="s">
        <v>65</v>
      </c>
      <c r="B4" s="64" t="s">
        <v>66</v>
      </c>
      <c r="C4" s="63" t="s">
        <v>67</v>
      </c>
      <c r="D4" s="64" t="s">
        <v>68</v>
      </c>
      <c r="E4" s="65" t="s">
        <v>69</v>
      </c>
      <c r="F4" s="65"/>
      <c r="G4" s="65"/>
    </row>
    <row r="5" spans="1:7" ht="12.75">
      <c r="A5" s="63" t="s">
        <v>70</v>
      </c>
      <c r="B5" s="64"/>
      <c r="C5" s="66"/>
      <c r="D5" s="64" t="s">
        <v>71</v>
      </c>
      <c r="E5" s="64" t="s">
        <v>72</v>
      </c>
      <c r="F5" s="64" t="s">
        <v>73</v>
      </c>
      <c r="G5" s="64" t="s">
        <v>74</v>
      </c>
    </row>
    <row r="6" spans="1:7" ht="12.75">
      <c r="A6" s="63"/>
      <c r="B6" s="64"/>
      <c r="C6" s="66"/>
      <c r="D6" s="64" t="s">
        <v>75</v>
      </c>
      <c r="E6" s="64"/>
      <c r="F6" s="64" t="s">
        <v>76</v>
      </c>
      <c r="G6" s="64" t="s">
        <v>77</v>
      </c>
    </row>
    <row r="7" spans="1:7" ht="12.75">
      <c r="A7" s="67"/>
      <c r="B7" s="68"/>
      <c r="C7" s="69"/>
      <c r="D7" s="68"/>
      <c r="E7" s="68"/>
      <c r="F7" s="68"/>
      <c r="G7" s="64" t="s">
        <v>78</v>
      </c>
    </row>
    <row r="8" spans="1:7" ht="13.5" thickBot="1">
      <c r="A8" s="70"/>
      <c r="B8" s="71"/>
      <c r="C8" s="72"/>
      <c r="D8" s="71"/>
      <c r="E8" s="71"/>
      <c r="F8" s="71"/>
      <c r="G8" s="71"/>
    </row>
    <row r="9" spans="1:7" ht="12.75">
      <c r="A9" s="59"/>
      <c r="B9" s="73"/>
      <c r="C9" s="60"/>
      <c r="D9" s="59"/>
      <c r="E9" s="59"/>
      <c r="F9" s="59"/>
      <c r="G9" s="73"/>
    </row>
    <row r="10" spans="1:7" ht="12.75">
      <c r="A10" s="64">
        <v>1</v>
      </c>
      <c r="B10" s="74" t="s">
        <v>79</v>
      </c>
      <c r="C10" s="63" t="s">
        <v>80</v>
      </c>
      <c r="D10" s="64"/>
      <c r="E10" s="75">
        <v>1269.2</v>
      </c>
      <c r="F10" s="76">
        <v>127</v>
      </c>
      <c r="G10" s="76">
        <f>+E10-F10</f>
        <v>1142.2</v>
      </c>
    </row>
    <row r="11" spans="1:7" ht="12.75">
      <c r="A11" s="64"/>
      <c r="B11" s="74"/>
      <c r="C11" s="63" t="s">
        <v>81</v>
      </c>
      <c r="D11" s="64"/>
      <c r="E11" s="75">
        <v>658.3</v>
      </c>
      <c r="F11" s="76">
        <v>66</v>
      </c>
      <c r="G11" s="76"/>
    </row>
    <row r="12" spans="1:7" ht="12.75">
      <c r="A12" s="64"/>
      <c r="B12" s="74"/>
      <c r="C12" s="66" t="s">
        <v>82</v>
      </c>
      <c r="D12" s="64"/>
      <c r="E12" s="75">
        <v>740.3</v>
      </c>
      <c r="F12" s="75">
        <v>74.1</v>
      </c>
      <c r="G12" s="76"/>
    </row>
    <row r="13" spans="1:7" ht="12.75">
      <c r="A13" s="64"/>
      <c r="B13" s="74"/>
      <c r="C13" s="77" t="s">
        <v>83</v>
      </c>
      <c r="D13" s="78"/>
      <c r="E13" s="79">
        <f>SUM(E10:E12)</f>
        <v>2667.8</v>
      </c>
      <c r="F13" s="79">
        <f>SUM(F10:F12)</f>
        <v>267.1</v>
      </c>
      <c r="G13" s="79">
        <f>SUM(G10:G12)</f>
        <v>1142.2</v>
      </c>
    </row>
    <row r="14" spans="1:7" ht="13.5" thickBot="1">
      <c r="A14" s="80"/>
      <c r="B14" s="81"/>
      <c r="C14" s="82"/>
      <c r="D14" s="83"/>
      <c r="E14" s="84"/>
      <c r="F14" s="84"/>
      <c r="G14" s="85"/>
    </row>
    <row r="15" spans="1:7" ht="12.75">
      <c r="A15" s="59"/>
      <c r="B15" s="73"/>
      <c r="C15" s="86"/>
      <c r="D15" s="87"/>
      <c r="E15" s="88"/>
      <c r="F15" s="89"/>
      <c r="G15" s="89"/>
    </row>
    <row r="16" spans="1:7" ht="12.75">
      <c r="A16" s="68"/>
      <c r="B16" s="90" t="s">
        <v>18</v>
      </c>
      <c r="C16" s="91"/>
      <c r="D16" s="66"/>
      <c r="E16" s="92">
        <f>E13</f>
        <v>2667.8</v>
      </c>
      <c r="F16" s="93">
        <f>+F13</f>
        <v>267.1</v>
      </c>
      <c r="G16" s="94">
        <f>+E16-F16</f>
        <v>2400.7000000000003</v>
      </c>
    </row>
    <row r="17" spans="1:7" ht="13.5" thickBot="1">
      <c r="A17" s="71"/>
      <c r="B17" s="95"/>
      <c r="C17" s="96"/>
      <c r="D17" s="97"/>
      <c r="E17" s="83"/>
      <c r="F17" s="98"/>
      <c r="G17" s="98"/>
    </row>
    <row r="19" spans="1:7" ht="46.5" customHeight="1">
      <c r="A19" s="99" t="s">
        <v>84</v>
      </c>
      <c r="B19" s="99" t="s">
        <v>85</v>
      </c>
      <c r="C19" s="99" t="s">
        <v>86</v>
      </c>
      <c r="D19" s="99" t="s">
        <v>87</v>
      </c>
      <c r="E19" s="100" t="s">
        <v>88</v>
      </c>
      <c r="F19" s="99" t="s">
        <v>89</v>
      </c>
      <c r="G19" s="101"/>
    </row>
    <row r="20" spans="1:7" ht="15">
      <c r="A20" s="102">
        <v>1</v>
      </c>
      <c r="B20" s="103">
        <v>0</v>
      </c>
      <c r="C20" s="103">
        <v>103625.5</v>
      </c>
      <c r="D20" s="103">
        <v>92590.13</v>
      </c>
      <c r="E20" s="103"/>
      <c r="F20" s="103">
        <f>+B20+C20-D20</f>
        <v>11035.369999999995</v>
      </c>
      <c r="G20" s="104"/>
    </row>
    <row r="22" spans="1:5" ht="54.75" customHeight="1">
      <c r="A22" s="99" t="s">
        <v>84</v>
      </c>
      <c r="B22" s="99" t="s">
        <v>90</v>
      </c>
      <c r="C22" s="99" t="s">
        <v>91</v>
      </c>
      <c r="D22" s="99" t="s">
        <v>92</v>
      </c>
      <c r="E22" s="99" t="s">
        <v>93</v>
      </c>
    </row>
    <row r="23" spans="1:5" ht="15">
      <c r="A23" s="105">
        <v>1</v>
      </c>
      <c r="B23" s="106">
        <v>0</v>
      </c>
      <c r="C23" s="106">
        <f>+C20+E20</f>
        <v>103625.5</v>
      </c>
      <c r="D23" s="106">
        <f>+F16*1000</f>
        <v>267100</v>
      </c>
      <c r="E23" s="106">
        <f>+B23+C23-D23</f>
        <v>-163474.5</v>
      </c>
    </row>
    <row r="24" spans="1:5" ht="12.75">
      <c r="A24" s="69"/>
      <c r="B24" s="69"/>
      <c r="C24" s="107"/>
      <c r="D24" s="107"/>
      <c r="E24" s="66"/>
    </row>
    <row r="25" spans="2:6" ht="15">
      <c r="B25" s="108"/>
      <c r="F25" s="109" t="s">
        <v>94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2016-03-31T17:46:56Z</dcterms:created>
  <dcterms:modified xsi:type="dcterms:W3CDTF">2016-03-31T17:47:41Z</dcterms:modified>
  <cp:category/>
  <cp:version/>
  <cp:contentType/>
  <cp:contentStatus/>
</cp:coreProperties>
</file>