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<sst xmlns="http://schemas.openxmlformats.org/spreadsheetml/2006/main" count="117" uniqueCount="106">
  <si>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</si>
  <si>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</si>
  <si>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</si>
  <si>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  по ул. Молодцова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</si>
  <si>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</si>
  <si>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</si>
  <si>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</si>
  <si>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</si>
  <si>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</si>
  <si>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</si>
  <si>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</si>
  <si>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</si>
  <si>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</si>
  <si>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</si>
  <si>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</si>
  <si>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</si>
  <si>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</si>
  <si>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</si>
  <si>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</si>
  <si>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</si>
  <si>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</si>
  <si>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</si>
  <si>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Н/2011-110 от 01.11.2011г.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</si>
  <si>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</si>
  <si>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</si>
  <si>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</si>
  <si>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</si>
  <si>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</si>
  <si>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</si>
  <si>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</si>
  <si>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</si>
  <si>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</si>
  <si>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</si>
  <si>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</si>
  <si>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</si>
  <si>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</si>
  <si>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</si>
  <si>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>Поступило от ЦИТ "Домашние сети" за размещение интернет оборудования 4320.00 руб., ОАО "Вымпелком" 7000.00 руб., за размещение рекламы в лифте ИП Медведев 3304.00 руб.</t>
  </si>
  <si>
    <t>ЦИТ "Домашние сети", ОАО "Вымпелком", ИП Медведев</t>
  </si>
  <si>
    <t>ИП Красивичев А.П.</t>
  </si>
  <si>
    <t xml:space="preserve">Поступило от ИП Красивичев А.П. за управление и содержание общедомового имущества, и за сбор ТБО 15088.70 руб. </t>
  </si>
  <si>
    <t>ООО "Стрелец Сервис"</t>
  </si>
  <si>
    <t xml:space="preserve">Поступило от ООО "Стрелец Сервис" за управление и содержание общедомового имущества, и за сбор ТБО 8976.74 руб. 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</si>
  <si>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</si>
  <si>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</si>
  <si>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</si>
  <si>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</si>
  <si>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</si>
  <si>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4 по ул. Молодцова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</si>
  <si>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</si>
  <si>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</si>
  <si>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</si>
  <si>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</si>
  <si>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</si>
  <si>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</si>
  <si>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</si>
  <si>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</si>
  <si>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</si>
  <si>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</si>
  <si>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930</t>
    </r>
    <r>
      <rPr>
        <b/>
        <sz val="11"/>
        <color indexed="8"/>
        <rFont val="Calibri"/>
        <family val="2"/>
      </rPr>
      <t xml:space="preserve">,54 </t>
    </r>
    <r>
      <rPr>
        <sz val="10"/>
        <rFont val="Arial Cyr"/>
        <family val="0"/>
      </rPr>
      <t>тыс.рублей, в том числе:</t>
    </r>
  </si>
  <si>
    <t xml:space="preserve">ремонт дверей, установка замков, потовых ящиков - 1,15 т.р. </t>
  </si>
  <si>
    <t>ремонт ЦО - 447,93 т.р.</t>
  </si>
  <si>
    <t>аварийное обслуживание - 2,53 т.р.</t>
  </si>
  <si>
    <t>ремонт кровли - 2,09 т.р.</t>
  </si>
  <si>
    <t>ремонт мусорного клапана - 0,09 т.р.</t>
  </si>
  <si>
    <t>заделка подвального продуха, смена стекол - 1,44 т.р.</t>
  </si>
  <si>
    <t>работы по электрике - 0,63 т.р.</t>
  </si>
  <si>
    <t>окраска входных дверей и мус.камер, баков - 5,37 т.р.</t>
  </si>
  <si>
    <t>герметизация межпанельных швов - 465,75 т.р.</t>
  </si>
  <si>
    <t>прочее - 3,56 т.р.</t>
  </si>
  <si>
    <t>Отчет о реализации программы капитального ремонта жилого фонда ООО "УЮТ-СЕРВИС"  за период с 01 января 2015г. по 31 декабря 2015г.  по адресу г.Сертолово, ул. Молодцова, д. 4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</si>
  <si>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</si>
  <si>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</si>
  <si>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</si>
  <si>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</si>
  <si>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</si>
  <si>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</si>
  <si>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</si>
  <si>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</si>
  <si>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</si>
  <si>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</si>
  <si>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</si>
  <si>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</si>
  <si>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</si>
  <si>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</si>
  <si>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</si>
  <si>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</si>
  <si>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д.4</t>
  </si>
  <si>
    <t>замена системы ЦО (на 6 подъездов)</t>
  </si>
  <si>
    <t>72 м.п.</t>
  </si>
  <si>
    <t>замена стояков ХВС и ГВС</t>
  </si>
  <si>
    <t>504 м.п.</t>
  </si>
  <si>
    <t>замена разводящей магистрали</t>
  </si>
  <si>
    <t>180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</si>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</sst>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7" fillId="0" borderId="17" xfId="0" applyNumberFormat="1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2" fontId="24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5" fillId="0" borderId="0" xfId="52" applyFill="1" applyAlignment="1">
      <alignment horizontal="center"/>
      <protection/>
    </xf>
    <xf numFmtId="0" fontId="35" fillId="0" borderId="0" xfId="52" applyFill="1">
      <alignment/>
      <protection/>
    </xf>
    <xf numFmtId="0" fontId="35" fillId="0" borderId="22" xfId="52" applyFill="1" applyBorder="1" applyAlignment="1">
      <alignment horizontal="center" vertical="center" wrapText="1"/>
      <protection/>
    </xf>
    <xf numFmtId="0" fontId="35" fillId="0" borderId="22" xfId="52" applyFont="1" applyFill="1" applyBorder="1" applyAlignment="1">
      <alignment horizontal="center" vertical="center" wrapText="1"/>
      <protection/>
    </xf>
    <xf numFmtId="0" fontId="43" fillId="0" borderId="22" xfId="52" applyFont="1" applyFill="1" applyBorder="1" applyAlignment="1">
      <alignment horizontal="center" vertical="center"/>
      <protection/>
    </xf>
    <xf numFmtId="2" fontId="43" fillId="0" borderId="22" xfId="52" applyNumberFormat="1" applyFont="1" applyFill="1" applyBorder="1" applyAlignment="1">
      <alignment horizontal="center" vertical="center"/>
      <protection/>
    </xf>
    <xf numFmtId="0" fontId="35" fillId="0" borderId="0" xfId="52" applyFill="1" applyBorder="1">
      <alignment/>
      <protection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5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2" fontId="33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3" fillId="0" borderId="25" xfId="0" applyFont="1" applyBorder="1" applyAlignment="1">
      <alignment/>
    </xf>
    <xf numFmtId="0" fontId="33" fillId="0" borderId="25" xfId="0" applyFont="1" applyBorder="1" applyAlignment="1">
      <alignment horizontal="center"/>
    </xf>
    <xf numFmtId="2" fontId="33" fillId="0" borderId="25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4" fontId="34" fillId="0" borderId="22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4" fontId="34" fillId="0" borderId="22" xfId="0" applyNumberFormat="1" applyFont="1" applyBorder="1" applyAlignment="1">
      <alignment horizontal="right"/>
    </xf>
    <xf numFmtId="0" fontId="31" fillId="0" borderId="0" xfId="0" applyFont="1" applyAlignment="1">
      <alignment horizontal="right" indent="4"/>
    </xf>
    <xf numFmtId="0" fontId="27" fillId="0" borderId="0" xfId="0" applyFont="1" applyAlignment="1">
      <alignment horizontal="right" indent="4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5"/>
  <sheetViews>
    <sheetView tabSelected="1" zoomScalePageLayoutView="0" workbookViewId="0" topLeftCell="C19">
      <selection activeCell="L58" sqref="L5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8" customWidth="1"/>
    <col min="4" max="4" width="14.375" style="48" customWidth="1"/>
    <col min="5" max="5" width="11.875" style="48" customWidth="1"/>
    <col min="6" max="6" width="13.25390625" style="48" customWidth="1"/>
    <col min="7" max="7" width="11.875" style="48" customWidth="1"/>
    <col min="8" max="8" width="14.375" style="48" customWidth="1"/>
    <col min="9" max="9" width="33.375" style="48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9" t="s">
        <v>1</v>
      </c>
      <c r="D22" s="9"/>
      <c r="E22" s="9"/>
      <c r="F22" s="9"/>
      <c r="G22" s="9"/>
      <c r="H22" s="9"/>
      <c r="I22" s="9"/>
    </row>
    <row r="23" spans="3:9" ht="12.75">
      <c r="C23" s="10" t="s">
        <v>2</v>
      </c>
      <c r="D23" s="10"/>
      <c r="E23" s="10"/>
      <c r="F23" s="10"/>
      <c r="G23" s="10"/>
      <c r="H23" s="10"/>
      <c r="I23" s="10"/>
    </row>
    <row r="24" spans="3:9" ht="12.75">
      <c r="C24" s="10" t="s">
        <v>3</v>
      </c>
      <c r="D24" s="10"/>
      <c r="E24" s="10"/>
      <c r="F24" s="10"/>
      <c r="G24" s="10"/>
      <c r="H24" s="10"/>
      <c r="I24" s="10"/>
    </row>
    <row r="25" spans="3:9" ht="6" customHeight="1" thickBot="1">
      <c r="C25" s="11"/>
      <c r="D25" s="11"/>
      <c r="E25" s="11"/>
      <c r="F25" s="11"/>
      <c r="G25" s="11"/>
      <c r="H25" s="11"/>
      <c r="I25" s="11"/>
    </row>
    <row r="26" spans="3:9" ht="36.75" customHeight="1" thickBot="1">
      <c r="C26" s="12" t="s">
        <v>4</v>
      </c>
      <c r="D26" s="13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3" t="s">
        <v>10</v>
      </c>
    </row>
    <row r="27" spans="3:9" ht="13.5" customHeight="1" thickBot="1">
      <c r="C27" s="15" t="s">
        <v>11</v>
      </c>
      <c r="D27" s="16"/>
      <c r="E27" s="16"/>
      <c r="F27" s="16"/>
      <c r="G27" s="16"/>
      <c r="H27" s="16"/>
      <c r="I27" s="17"/>
    </row>
    <row r="28" spans="3:9" ht="13.5" customHeight="1" thickBot="1">
      <c r="C28" s="18" t="s">
        <v>12</v>
      </c>
      <c r="D28" s="19">
        <v>284494.88</v>
      </c>
      <c r="E28" s="20">
        <v>3707285.21</v>
      </c>
      <c r="F28" s="20">
        <v>3703564.34</v>
      </c>
      <c r="G28" s="20">
        <v>3673925.71</v>
      </c>
      <c r="H28" s="20">
        <f>+D28+E28-F28</f>
        <v>288215.75</v>
      </c>
      <c r="I28" s="21" t="s">
        <v>13</v>
      </c>
    </row>
    <row r="29" spans="3:9" ht="13.5" customHeight="1" thickBot="1">
      <c r="C29" s="18" t="s">
        <v>14</v>
      </c>
      <c r="D29" s="19">
        <v>100800.09</v>
      </c>
      <c r="E29" s="22">
        <v>1309409.89</v>
      </c>
      <c r="F29" s="22">
        <v>1240876.41</v>
      </c>
      <c r="G29" s="20">
        <v>1482184.54</v>
      </c>
      <c r="H29" s="20">
        <f>+D29+E29-F29</f>
        <v>169333.57000000007</v>
      </c>
      <c r="I29" s="23"/>
    </row>
    <row r="30" spans="3:9" ht="13.5" customHeight="1" thickBot="1">
      <c r="C30" s="18" t="s">
        <v>15</v>
      </c>
      <c r="D30" s="19">
        <v>52587.43000000005</v>
      </c>
      <c r="E30" s="22">
        <v>822160.29</v>
      </c>
      <c r="F30" s="22">
        <v>785253.36</v>
      </c>
      <c r="G30" s="20">
        <v>853906.47</v>
      </c>
      <c r="H30" s="20">
        <f>+D30+E30-F30</f>
        <v>89494.3600000001</v>
      </c>
      <c r="I30" s="23"/>
    </row>
    <row r="31" spans="3:9" ht="13.5" customHeight="1" thickBot="1">
      <c r="C31" s="18" t="s">
        <v>16</v>
      </c>
      <c r="D31" s="19">
        <v>32432.669999999925</v>
      </c>
      <c r="E31" s="22">
        <v>489890.1</v>
      </c>
      <c r="F31" s="22">
        <v>466015.07</v>
      </c>
      <c r="G31" s="20">
        <v>387874.86</v>
      </c>
      <c r="H31" s="20">
        <f>+D31+E31-F31</f>
        <v>56307.699999999895</v>
      </c>
      <c r="I31" s="23"/>
    </row>
    <row r="32" spans="3:9" ht="13.5" customHeight="1" thickBot="1">
      <c r="C32" s="18" t="s">
        <v>17</v>
      </c>
      <c r="D32" s="19">
        <v>1817.5099999999948</v>
      </c>
      <c r="E32" s="22">
        <v>62879.55</v>
      </c>
      <c r="F32" s="22">
        <v>60863.65</v>
      </c>
      <c r="G32" s="20">
        <f>E32</f>
        <v>62879.55</v>
      </c>
      <c r="H32" s="20">
        <f>+D32+E32-F32</f>
        <v>3833.409999999996</v>
      </c>
      <c r="I32" s="24"/>
    </row>
    <row r="33" spans="3:9" ht="13.5" customHeight="1" thickBot="1">
      <c r="C33" s="18" t="s">
        <v>18</v>
      </c>
      <c r="D33" s="25">
        <f>SUM(D28:D32)</f>
        <v>472132.57999999996</v>
      </c>
      <c r="E33" s="25">
        <f>SUM(E28:E32)</f>
        <v>6391625.039999999</v>
      </c>
      <c r="F33" s="25">
        <f>SUM(F28:F32)</f>
        <v>6256572.830000001</v>
      </c>
      <c r="G33" s="25">
        <f>SUM(G28:G32)</f>
        <v>6460771.13</v>
      </c>
      <c r="H33" s="25">
        <f>SUM(H28:H32)</f>
        <v>607184.7900000002</v>
      </c>
      <c r="I33" s="18"/>
    </row>
    <row r="34" spans="3:9" ht="13.5" customHeight="1" thickBot="1">
      <c r="C34" s="16" t="s">
        <v>19</v>
      </c>
      <c r="D34" s="16"/>
      <c r="E34" s="16"/>
      <c r="F34" s="16"/>
      <c r="G34" s="16"/>
      <c r="H34" s="16"/>
      <c r="I34" s="16"/>
    </row>
    <row r="35" spans="3:9" ht="38.25" customHeight="1" thickBot="1">
      <c r="C35" s="26" t="s">
        <v>4</v>
      </c>
      <c r="D35" s="13" t="s">
        <v>5</v>
      </c>
      <c r="E35" s="14" t="s">
        <v>6</v>
      </c>
      <c r="F35" s="14" t="s">
        <v>7</v>
      </c>
      <c r="G35" s="14" t="s">
        <v>8</v>
      </c>
      <c r="H35" s="14" t="s">
        <v>9</v>
      </c>
      <c r="I35" s="27" t="s">
        <v>20</v>
      </c>
    </row>
    <row r="36" spans="3:9" ht="13.5" customHeight="1" thickBot="1">
      <c r="C36" s="12" t="s">
        <v>21</v>
      </c>
      <c r="D36" s="28">
        <v>142014.33</v>
      </c>
      <c r="E36" s="29">
        <f>2590550.78+4506.98+461.86+4659.88+1203.4</f>
        <v>2601382.8999999994</v>
      </c>
      <c r="F36" s="29">
        <f>1187.38+4597.67+454.92+4439.66+2551153.42</f>
        <v>2561833.05</v>
      </c>
      <c r="G36" s="29">
        <f>E36</f>
        <v>2601382.8999999994</v>
      </c>
      <c r="H36" s="29">
        <f>+D36+E36-F36</f>
        <v>181564.1799999997</v>
      </c>
      <c r="I36" s="30" t="s">
        <v>22</v>
      </c>
    </row>
    <row r="37" spans="3:10" ht="14.25" customHeight="1" thickBot="1">
      <c r="C37" s="18" t="s">
        <v>23</v>
      </c>
      <c r="D37" s="19">
        <v>27239.1</v>
      </c>
      <c r="E37" s="20">
        <v>509070</v>
      </c>
      <c r="F37" s="20">
        <v>501099.28</v>
      </c>
      <c r="G37" s="29">
        <v>930542.45</v>
      </c>
      <c r="H37" s="29">
        <f aca="true" t="shared" si="0" ref="H37:H44">+D37+E37-F37</f>
        <v>35209.81999999995</v>
      </c>
      <c r="I37" s="31"/>
      <c r="J37" s="32"/>
    </row>
    <row r="38" spans="3:9" ht="13.5" customHeight="1" thickBot="1">
      <c r="C38" s="26" t="s">
        <v>24</v>
      </c>
      <c r="D38" s="33">
        <v>7686.4899999999325</v>
      </c>
      <c r="E38" s="20">
        <v>0</v>
      </c>
      <c r="F38" s="20">
        <v>5551.67</v>
      </c>
      <c r="G38" s="29"/>
      <c r="H38" s="29">
        <f t="shared" si="0"/>
        <v>2134.8199999999324</v>
      </c>
      <c r="I38" s="34"/>
    </row>
    <row r="39" spans="3:9" ht="12.75" customHeight="1" thickBot="1">
      <c r="C39" s="18" t="s">
        <v>25</v>
      </c>
      <c r="D39" s="19">
        <v>19716.25000000006</v>
      </c>
      <c r="E39" s="20">
        <v>362100.06</v>
      </c>
      <c r="F39" s="20">
        <v>355796.95</v>
      </c>
      <c r="G39" s="29">
        <f aca="true" t="shared" si="1" ref="G39:G44">E39</f>
        <v>362100.06</v>
      </c>
      <c r="H39" s="29">
        <f t="shared" si="0"/>
        <v>26019.360000000044</v>
      </c>
      <c r="I39" s="34" t="s">
        <v>26</v>
      </c>
    </row>
    <row r="40" spans="3:9" ht="13.5" customHeight="1" thickBot="1">
      <c r="C40" s="18" t="s">
        <v>27</v>
      </c>
      <c r="D40" s="19">
        <v>30267.44000000006</v>
      </c>
      <c r="E40" s="20">
        <v>553822.8</v>
      </c>
      <c r="F40" s="20">
        <v>545455.2</v>
      </c>
      <c r="G40" s="29">
        <v>456471.83</v>
      </c>
      <c r="H40" s="29">
        <f t="shared" si="0"/>
        <v>38635.040000000154</v>
      </c>
      <c r="I40" s="35" t="s">
        <v>28</v>
      </c>
    </row>
    <row r="41" spans="3:9" ht="13.5" customHeight="1" thickBot="1">
      <c r="C41" s="18" t="s">
        <v>29</v>
      </c>
      <c r="D41" s="19">
        <v>1602.85</v>
      </c>
      <c r="E41" s="22">
        <v>29314.82</v>
      </c>
      <c r="F41" s="22">
        <v>28868.22</v>
      </c>
      <c r="G41" s="29">
        <f t="shared" si="1"/>
        <v>29314.82</v>
      </c>
      <c r="H41" s="29">
        <f t="shared" si="0"/>
        <v>2049.449999999997</v>
      </c>
      <c r="I41" s="35" t="s">
        <v>30</v>
      </c>
    </row>
    <row r="42" spans="3:9" ht="13.5" customHeight="1" thickBot="1">
      <c r="C42" s="26" t="s">
        <v>31</v>
      </c>
      <c r="D42" s="19">
        <v>22696.47</v>
      </c>
      <c r="E42" s="22">
        <v>320154.3</v>
      </c>
      <c r="F42" s="22">
        <v>313558.97</v>
      </c>
      <c r="G42" s="29">
        <f t="shared" si="1"/>
        <v>320154.3</v>
      </c>
      <c r="H42" s="29">
        <f t="shared" si="0"/>
        <v>29291.800000000047</v>
      </c>
      <c r="I42" s="34"/>
    </row>
    <row r="43" spans="3:9" ht="13.5" customHeight="1" thickBot="1">
      <c r="C43" s="26" t="s">
        <v>32</v>
      </c>
      <c r="D43" s="19">
        <v>0</v>
      </c>
      <c r="E43" s="22">
        <v>13171.3</v>
      </c>
      <c r="F43" s="22">
        <v>7439.01</v>
      </c>
      <c r="G43" s="29"/>
      <c r="H43" s="29">
        <f t="shared" si="0"/>
        <v>5732.289999999999</v>
      </c>
      <c r="I43" s="34"/>
    </row>
    <row r="44" spans="3:9" ht="13.5" customHeight="1" thickBot="1">
      <c r="C44" s="18" t="s">
        <v>33</v>
      </c>
      <c r="D44" s="36">
        <v>3962.329999999987</v>
      </c>
      <c r="E44" s="22">
        <v>72516.36</v>
      </c>
      <c r="F44" s="22">
        <v>71410.05</v>
      </c>
      <c r="G44" s="29">
        <f t="shared" si="1"/>
        <v>72516.36</v>
      </c>
      <c r="H44" s="29">
        <f t="shared" si="0"/>
        <v>5068.639999999985</v>
      </c>
      <c r="I44" s="35" t="s">
        <v>34</v>
      </c>
    </row>
    <row r="45" spans="3:9" s="38" customFormat="1" ht="13.5" customHeight="1" thickBot="1">
      <c r="C45" s="18" t="s">
        <v>18</v>
      </c>
      <c r="D45" s="25">
        <f>SUM(D36:D44)</f>
        <v>255185.26000000004</v>
      </c>
      <c r="E45" s="25">
        <f>SUM(E36:E44)</f>
        <v>4461532.54</v>
      </c>
      <c r="F45" s="25">
        <f>SUM(F36:F44)</f>
        <v>4391012.4</v>
      </c>
      <c r="G45" s="25">
        <f>SUM(G36:G44)</f>
        <v>4772482.72</v>
      </c>
      <c r="H45" s="25">
        <f>SUM(H36:H44)</f>
        <v>325705.3999999998</v>
      </c>
      <c r="I45" s="37"/>
    </row>
    <row r="46" spans="3:9" ht="13.5" customHeight="1" thickBot="1">
      <c r="C46" s="39" t="s">
        <v>35</v>
      </c>
      <c r="D46" s="39"/>
      <c r="E46" s="39"/>
      <c r="F46" s="39"/>
      <c r="G46" s="39"/>
      <c r="H46" s="39"/>
      <c r="I46" s="39"/>
    </row>
    <row r="47" spans="3:9" ht="40.5" customHeight="1" thickBot="1">
      <c r="C47" s="40" t="s">
        <v>36</v>
      </c>
      <c r="D47" s="41" t="s">
        <v>37</v>
      </c>
      <c r="E47" s="42"/>
      <c r="F47" s="42"/>
      <c r="G47" s="42"/>
      <c r="H47" s="43"/>
      <c r="I47" s="44" t="s">
        <v>38</v>
      </c>
    </row>
    <row r="48" spans="3:9" ht="26.25" customHeight="1" thickBot="1">
      <c r="C48" s="40" t="s">
        <v>39</v>
      </c>
      <c r="D48" s="41" t="s">
        <v>40</v>
      </c>
      <c r="E48" s="42"/>
      <c r="F48" s="42"/>
      <c r="G48" s="42"/>
      <c r="H48" s="43"/>
      <c r="I48" s="45" t="s">
        <v>39</v>
      </c>
    </row>
    <row r="49" spans="3:9" ht="27" customHeight="1" thickBot="1">
      <c r="C49" s="40" t="s">
        <v>41</v>
      </c>
      <c r="D49" s="41" t="s">
        <v>42</v>
      </c>
      <c r="E49" s="42"/>
      <c r="F49" s="42"/>
      <c r="G49" s="42"/>
      <c r="H49" s="43"/>
      <c r="I49" s="45" t="s">
        <v>41</v>
      </c>
    </row>
    <row r="50" spans="3:8" ht="15.75" customHeight="1">
      <c r="C50" s="46" t="s">
        <v>43</v>
      </c>
      <c r="D50" s="46"/>
      <c r="E50" s="46"/>
      <c r="F50" s="46"/>
      <c r="G50" s="46"/>
      <c r="H50" s="47">
        <f>+H33+H45</f>
        <v>932890.19</v>
      </c>
    </row>
    <row r="51" spans="3:8" ht="12" customHeight="1" hidden="1">
      <c r="C51" s="49" t="s">
        <v>44</v>
      </c>
      <c r="D51" s="49"/>
      <c r="F51" s="50"/>
      <c r="G51" s="50"/>
      <c r="H51" s="50"/>
    </row>
    <row r="52" ht="12.75" customHeight="1">
      <c r="C52" s="51" t="s">
        <v>45</v>
      </c>
    </row>
    <row r="54" spans="4:8" ht="12.75">
      <c r="D54" s="52"/>
      <c r="E54" s="52"/>
      <c r="F54" s="52"/>
      <c r="G54" s="52"/>
      <c r="H54" s="52"/>
    </row>
    <row r="55" spans="5:6" ht="12.75">
      <c r="E55" s="52"/>
      <c r="F55" s="52"/>
    </row>
  </sheetData>
  <sheetProtection/>
  <mergeCells count="12">
    <mergeCell ref="C34:I34"/>
    <mergeCell ref="I36:I37"/>
    <mergeCell ref="C46:I46"/>
    <mergeCell ref="D47:H47"/>
    <mergeCell ref="D48:H48"/>
    <mergeCell ref="D49:H49"/>
    <mergeCell ref="C22:I22"/>
    <mergeCell ref="C23:I23"/>
    <mergeCell ref="C24:I24"/>
    <mergeCell ref="C25:I25"/>
    <mergeCell ref="C27:I27"/>
    <mergeCell ref="I28:I32"/>
  </mergeCells>
  <printOptions/>
  <pageMargins left="0.7874015748031497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9"/>
  <sheetViews>
    <sheetView zoomScaleSheetLayoutView="120" zoomScalePageLayoutView="0" workbookViewId="0" topLeftCell="A10">
      <selection activeCell="A30" sqref="A30"/>
    </sheetView>
  </sheetViews>
  <sheetFormatPr defaultColWidth="9.00390625" defaultRowHeight="12.75"/>
  <cols>
    <col min="1" max="1" width="4.625" style="54" customWidth="1"/>
    <col min="2" max="2" width="12.375" style="54" customWidth="1"/>
    <col min="3" max="3" width="13.25390625" style="54" hidden="1" customWidth="1"/>
    <col min="4" max="4" width="12.125" style="54" customWidth="1"/>
    <col min="5" max="5" width="13.625" style="54" customWidth="1"/>
    <col min="6" max="6" width="13.25390625" style="54" customWidth="1"/>
    <col min="7" max="7" width="14.25390625" style="54" customWidth="1"/>
    <col min="8" max="9" width="15.125" style="54" customWidth="1"/>
    <col min="10" max="16384" width="9.125" style="54" customWidth="1"/>
  </cols>
  <sheetData>
    <row r="13" spans="1:9" ht="15">
      <c r="A13" s="53" t="s">
        <v>46</v>
      </c>
      <c r="B13" s="53"/>
      <c r="C13" s="53"/>
      <c r="D13" s="53"/>
      <c r="E13" s="53"/>
      <c r="F13" s="53"/>
      <c r="G13" s="53"/>
      <c r="H13" s="53"/>
      <c r="I13" s="53"/>
    </row>
    <row r="14" spans="1:9" ht="15">
      <c r="A14" s="53" t="s">
        <v>47</v>
      </c>
      <c r="B14" s="53"/>
      <c r="C14" s="53"/>
      <c r="D14" s="53"/>
      <c r="E14" s="53"/>
      <c r="F14" s="53"/>
      <c r="G14" s="53"/>
      <c r="H14" s="53"/>
      <c r="I14" s="53"/>
    </row>
    <row r="15" spans="1:9" ht="15">
      <c r="A15" s="53" t="s">
        <v>48</v>
      </c>
      <c r="B15" s="53"/>
      <c r="C15" s="53"/>
      <c r="D15" s="53"/>
      <c r="E15" s="53"/>
      <c r="F15" s="53"/>
      <c r="G15" s="53"/>
      <c r="H15" s="53"/>
      <c r="I15" s="53"/>
    </row>
    <row r="16" spans="1:9" ht="60">
      <c r="A16" s="55" t="s">
        <v>49</v>
      </c>
      <c r="B16" s="55" t="s">
        <v>50</v>
      </c>
      <c r="C16" s="55" t="s">
        <v>51</v>
      </c>
      <c r="D16" s="55" t="s">
        <v>52</v>
      </c>
      <c r="E16" s="55" t="s">
        <v>53</v>
      </c>
      <c r="F16" s="56" t="s">
        <v>54</v>
      </c>
      <c r="G16" s="56" t="s">
        <v>55</v>
      </c>
      <c r="H16" s="55" t="s">
        <v>56</v>
      </c>
      <c r="I16" s="55" t="s">
        <v>57</v>
      </c>
    </row>
    <row r="17" spans="1:9" ht="15">
      <c r="A17" s="57" t="s">
        <v>58</v>
      </c>
      <c r="B17" s="58">
        <v>218.01132</v>
      </c>
      <c r="C17" s="58"/>
      <c r="D17" s="58">
        <v>509.07</v>
      </c>
      <c r="E17" s="58">
        <v>501.09928</v>
      </c>
      <c r="F17" s="58">
        <f>11.32+27.36944</f>
        <v>38.689440000000005</v>
      </c>
      <c r="G17" s="58">
        <v>930.54245</v>
      </c>
      <c r="H17" s="58">
        <v>35.20982</v>
      </c>
      <c r="I17" s="58">
        <f>B17+D17+F17-G17</f>
        <v>-164.77169000000004</v>
      </c>
    </row>
    <row r="19" ht="15">
      <c r="A19" s="54" t="s">
        <v>59</v>
      </c>
    </row>
    <row r="20" ht="15">
      <c r="A20" s="54" t="s">
        <v>60</v>
      </c>
    </row>
    <row r="21" ht="15">
      <c r="A21" s="54" t="s">
        <v>61</v>
      </c>
    </row>
    <row r="22" ht="15">
      <c r="A22" s="54" t="s">
        <v>62</v>
      </c>
    </row>
    <row r="23" ht="15">
      <c r="A23" s="54" t="s">
        <v>63</v>
      </c>
    </row>
    <row r="24" ht="15">
      <c r="A24" s="54" t="s">
        <v>64</v>
      </c>
    </row>
    <row r="25" ht="15">
      <c r="A25" s="54" t="s">
        <v>65</v>
      </c>
    </row>
    <row r="26" ht="15">
      <c r="A26" s="54" t="s">
        <v>66</v>
      </c>
    </row>
    <row r="27" spans="1:6" ht="15">
      <c r="A27" s="54" t="s">
        <v>67</v>
      </c>
      <c r="D27" s="59"/>
      <c r="E27" s="59"/>
      <c r="F27" s="59"/>
    </row>
    <row r="28" spans="1:6" ht="15">
      <c r="A28" s="54" t="s">
        <v>68</v>
      </c>
      <c r="D28" s="59"/>
      <c r="E28" s="59"/>
      <c r="F28" s="59"/>
    </row>
    <row r="29" ht="15">
      <c r="A29" s="54" t="s">
        <v>69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5.625" style="0" customWidth="1"/>
    <col min="2" max="2" width="23.75390625" style="0" customWidth="1"/>
    <col min="3" max="3" width="38.125" style="0" customWidth="1"/>
    <col min="4" max="4" width="19.25390625" style="0" customWidth="1"/>
    <col min="5" max="5" width="21.75390625" style="0" customWidth="1"/>
    <col min="6" max="6" width="24.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60" t="s">
        <v>70</v>
      </c>
      <c r="B1" s="60"/>
      <c r="C1" s="60"/>
      <c r="D1" s="60"/>
      <c r="E1" s="60"/>
      <c r="F1" s="60"/>
      <c r="G1" s="60"/>
      <c r="H1" s="61"/>
    </row>
    <row r="2" spans="1:7" ht="24" customHeight="1" thickBot="1">
      <c r="A2" s="62"/>
      <c r="B2" s="62"/>
      <c r="C2" s="62"/>
      <c r="D2" s="62"/>
      <c r="E2" s="62"/>
      <c r="F2" s="62"/>
      <c r="G2" s="62"/>
    </row>
    <row r="3" spans="1:8" ht="13.5" hidden="1" thickBot="1">
      <c r="A3" s="63"/>
      <c r="B3" s="64"/>
      <c r="C3" s="65"/>
      <c r="D3" s="64"/>
      <c r="E3" s="66"/>
      <c r="F3" s="67" t="s">
        <v>71</v>
      </c>
      <c r="G3" s="68"/>
      <c r="H3" s="64"/>
    </row>
    <row r="4" spans="1:8" ht="12.75" hidden="1">
      <c r="A4" s="69" t="s">
        <v>72</v>
      </c>
      <c r="B4" s="70" t="s">
        <v>73</v>
      </c>
      <c r="C4" s="71" t="s">
        <v>74</v>
      </c>
      <c r="D4" s="70" t="s">
        <v>75</v>
      </c>
      <c r="E4" s="72" t="s">
        <v>76</v>
      </c>
      <c r="F4" s="73"/>
      <c r="G4" s="73"/>
      <c r="H4" s="73" t="s">
        <v>77</v>
      </c>
    </row>
    <row r="5" spans="1:8" ht="12.75" hidden="1">
      <c r="A5" s="69" t="s">
        <v>78</v>
      </c>
      <c r="B5" s="70"/>
      <c r="C5" s="71"/>
      <c r="D5" s="70" t="s">
        <v>79</v>
      </c>
      <c r="E5" s="74" t="s">
        <v>80</v>
      </c>
      <c r="F5" s="70" t="s">
        <v>81</v>
      </c>
      <c r="G5" s="70" t="s">
        <v>82</v>
      </c>
      <c r="H5" s="70"/>
    </row>
    <row r="6" spans="1:8" ht="12.75" hidden="1">
      <c r="A6" s="69"/>
      <c r="B6" s="70"/>
      <c r="C6" s="71"/>
      <c r="D6" s="70" t="s">
        <v>83</v>
      </c>
      <c r="E6" s="75"/>
      <c r="F6" s="70" t="s">
        <v>84</v>
      </c>
      <c r="G6" s="70" t="s">
        <v>85</v>
      </c>
      <c r="H6" s="76"/>
    </row>
    <row r="7" spans="1:8" ht="12.75" hidden="1">
      <c r="A7" s="77"/>
      <c r="B7" s="76"/>
      <c r="C7" s="78"/>
      <c r="D7" s="76"/>
      <c r="E7" s="75"/>
      <c r="F7" s="76"/>
      <c r="G7" s="70" t="s">
        <v>86</v>
      </c>
      <c r="H7" s="76"/>
    </row>
    <row r="8" spans="1:8" ht="13.5" hidden="1" thickBot="1">
      <c r="A8" s="79"/>
      <c r="B8" s="80"/>
      <c r="C8" s="81"/>
      <c r="D8" s="80"/>
      <c r="E8" s="82"/>
      <c r="F8" s="80"/>
      <c r="G8" s="80"/>
      <c r="H8" s="80"/>
    </row>
    <row r="9" spans="1:8" ht="9" customHeight="1" hidden="1">
      <c r="A9" s="64"/>
      <c r="B9" s="66"/>
      <c r="C9" s="63"/>
      <c r="D9" s="64"/>
      <c r="E9" s="66"/>
      <c r="F9" s="66"/>
      <c r="G9" s="66"/>
      <c r="H9" s="66"/>
    </row>
    <row r="10" spans="1:8" ht="12.75" hidden="1">
      <c r="A10" s="70">
        <v>1</v>
      </c>
      <c r="B10" s="75" t="s">
        <v>87</v>
      </c>
      <c r="C10" s="71" t="s">
        <v>88</v>
      </c>
      <c r="D10" s="70" t="s">
        <v>89</v>
      </c>
      <c r="E10" s="83"/>
      <c r="F10" s="83"/>
      <c r="G10" s="84">
        <f>+E10-F10</f>
        <v>0</v>
      </c>
      <c r="H10" s="74"/>
    </row>
    <row r="11" spans="1:8" ht="12.75" hidden="1">
      <c r="A11" s="70"/>
      <c r="B11" s="75"/>
      <c r="C11" s="71" t="s">
        <v>90</v>
      </c>
      <c r="D11" s="70" t="s">
        <v>91</v>
      </c>
      <c r="E11" s="84"/>
      <c r="F11" s="84"/>
      <c r="G11" s="84">
        <f>+E11-F11</f>
        <v>0</v>
      </c>
      <c r="H11" s="74"/>
    </row>
    <row r="12" spans="1:8" ht="12.75" hidden="1">
      <c r="A12" s="70"/>
      <c r="B12" s="75"/>
      <c r="C12" s="71" t="s">
        <v>92</v>
      </c>
      <c r="D12" s="70" t="s">
        <v>93</v>
      </c>
      <c r="E12" s="83"/>
      <c r="F12" s="84"/>
      <c r="G12" s="84">
        <f>+E12-F12</f>
        <v>0</v>
      </c>
      <c r="H12" s="74"/>
    </row>
    <row r="13" spans="1:8" ht="12.75" hidden="1">
      <c r="A13" s="70"/>
      <c r="B13" s="75"/>
      <c r="C13" s="69"/>
      <c r="D13" s="70"/>
      <c r="E13" s="84"/>
      <c r="F13" s="84"/>
      <c r="G13" s="84">
        <f>+E13-F13</f>
        <v>0</v>
      </c>
      <c r="H13" s="74"/>
    </row>
    <row r="14" spans="1:8" ht="12.75" hidden="1">
      <c r="A14" s="70"/>
      <c r="B14" s="75"/>
      <c r="C14" s="69"/>
      <c r="D14" s="70"/>
      <c r="E14" s="85"/>
      <c r="F14" s="86"/>
      <c r="G14" s="84"/>
      <c r="H14" s="87"/>
    </row>
    <row r="15" spans="1:8" ht="12.75" hidden="1">
      <c r="A15" s="70"/>
      <c r="B15" s="75"/>
      <c r="C15" s="88" t="s">
        <v>94</v>
      </c>
      <c r="D15" s="89"/>
      <c r="E15" s="90">
        <f>SUM(E10:E14)</f>
        <v>0</v>
      </c>
      <c r="F15" s="90">
        <f>SUM(F10:F14)</f>
        <v>0</v>
      </c>
      <c r="G15" s="90">
        <f>SUM(G10:G14)</f>
        <v>0</v>
      </c>
      <c r="H15" s="74"/>
    </row>
    <row r="16" spans="1:8" ht="13.5" hidden="1" thickBot="1">
      <c r="A16" s="91"/>
      <c r="B16" s="92"/>
      <c r="C16" s="93"/>
      <c r="D16" s="94"/>
      <c r="E16" s="85"/>
      <c r="F16" s="85"/>
      <c r="G16" s="85"/>
      <c r="H16" s="87"/>
    </row>
    <row r="17" spans="1:8" ht="9" customHeight="1" hidden="1">
      <c r="A17" s="64"/>
      <c r="B17" s="66"/>
      <c r="C17" s="95"/>
      <c r="D17" s="95"/>
      <c r="E17" s="96"/>
      <c r="F17" s="96"/>
      <c r="G17" s="96"/>
      <c r="H17" s="95"/>
    </row>
    <row r="18" spans="1:8" ht="12.75" hidden="1">
      <c r="A18" s="76"/>
      <c r="B18" s="97" t="s">
        <v>18</v>
      </c>
      <c r="C18" s="98"/>
      <c r="D18" s="98"/>
      <c r="E18" s="99">
        <f>E15</f>
        <v>0</v>
      </c>
      <c r="F18" s="99">
        <f>F15</f>
        <v>0</v>
      </c>
      <c r="G18" s="99">
        <f>G15</f>
        <v>0</v>
      </c>
      <c r="H18" s="99">
        <f>H15</f>
        <v>0</v>
      </c>
    </row>
    <row r="19" spans="1:8" ht="6.75" customHeight="1" hidden="1" thickBot="1">
      <c r="A19" s="80"/>
      <c r="B19" s="82"/>
      <c r="C19" s="100"/>
      <c r="D19" s="100"/>
      <c r="E19" s="101"/>
      <c r="F19" s="101"/>
      <c r="G19" s="101"/>
      <c r="H19" s="101"/>
    </row>
    <row r="20" spans="1:8" ht="12.75">
      <c r="A20" s="78"/>
      <c r="B20" s="78"/>
      <c r="C20" s="102"/>
      <c r="D20" s="102"/>
      <c r="E20" s="71"/>
      <c r="F20" s="71"/>
      <c r="G20" s="71"/>
      <c r="H20" s="71"/>
    </row>
    <row r="21" spans="1:7" ht="48" customHeight="1">
      <c r="A21" s="103" t="s">
        <v>95</v>
      </c>
      <c r="B21" s="103" t="s">
        <v>96</v>
      </c>
      <c r="C21" s="103" t="s">
        <v>97</v>
      </c>
      <c r="D21" s="103" t="s">
        <v>98</v>
      </c>
      <c r="E21" s="104" t="s">
        <v>99</v>
      </c>
      <c r="F21" s="103" t="s">
        <v>100</v>
      </c>
      <c r="G21" s="105"/>
    </row>
    <row r="22" spans="1:8" ht="15">
      <c r="A22" s="106">
        <v>1</v>
      </c>
      <c r="B22" s="107">
        <v>7686.49</v>
      </c>
      <c r="C22" s="107"/>
      <c r="D22" s="107">
        <v>5551.67</v>
      </c>
      <c r="E22" s="107"/>
      <c r="F22" s="107">
        <f>B22+C22-D22</f>
        <v>2134.8199999999997</v>
      </c>
      <c r="G22" s="108"/>
      <c r="H22" s="71"/>
    </row>
    <row r="23" spans="1:8" ht="12.75">
      <c r="A23" s="78"/>
      <c r="B23" s="78"/>
      <c r="C23" s="102"/>
      <c r="D23" s="102"/>
      <c r="E23" s="71"/>
      <c r="F23" s="71"/>
      <c r="G23" s="71"/>
      <c r="H23" s="71"/>
    </row>
    <row r="24" spans="1:5" ht="49.5" customHeight="1">
      <c r="A24" s="103" t="s">
        <v>95</v>
      </c>
      <c r="B24" s="103" t="s">
        <v>101</v>
      </c>
      <c r="C24" s="103" t="s">
        <v>102</v>
      </c>
      <c r="D24" s="103" t="s">
        <v>103</v>
      </c>
      <c r="E24" s="103" t="s">
        <v>104</v>
      </c>
    </row>
    <row r="25" spans="1:8" ht="15">
      <c r="A25" s="109">
        <v>1</v>
      </c>
      <c r="B25" s="110">
        <v>16699.88</v>
      </c>
      <c r="C25" s="110">
        <f>+C22+E22</f>
        <v>0</v>
      </c>
      <c r="D25" s="110">
        <f>+F18*1000</f>
        <v>0</v>
      </c>
      <c r="E25" s="110">
        <f>B25+C25-D25</f>
        <v>16699.88</v>
      </c>
      <c r="G25" s="71"/>
      <c r="H25" s="71"/>
    </row>
    <row r="26" spans="1:8" ht="12.75">
      <c r="A26" s="78"/>
      <c r="B26" s="78"/>
      <c r="C26" s="102"/>
      <c r="D26" s="102"/>
      <c r="E26" s="71"/>
      <c r="F26" s="71"/>
      <c r="G26" s="71"/>
      <c r="H26" s="71"/>
    </row>
    <row r="27" spans="2:6" ht="15">
      <c r="B27" s="111"/>
      <c r="F27" s="112" t="s">
        <v>105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2016-03-31T17:33:53Z</dcterms:created>
  <dcterms:modified xsi:type="dcterms:W3CDTF">2016-03-31T17:34:33Z</dcterms:modified>
  <cp:category/>
  <cp:version/>
  <cp:contentType/>
  <cp:contentStatus/>
</cp:coreProperties>
</file>