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<sst xmlns="http://schemas.openxmlformats.org/spreadsheetml/2006/main" count="107" uniqueCount="98">
  <si>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</si>
  <si>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</si>
  <si>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</si>
  <si>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</si>
  <si>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</si>
  <si>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</si>
  <si>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</si>
  <si>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</si>
  <si>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</si>
  <si>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</si>
  <si>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</si>
  <si>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</si>
  <si>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</si>
  <si>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</si>
  <si>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</si>
  <si>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</si>
  <si>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</si>
  <si>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</si>
  <si>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</si>
  <si>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</si>
  <si>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</si>
  <si>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</si>
  <si>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Н/2011-109 от 01.11.2011г.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</si>
  <si>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</si>
  <si>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</si>
  <si>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</si>
  <si>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</si>
  <si>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</si>
  <si>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</si>
  <si>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</si>
  <si>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</si>
  <si>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</si>
  <si>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</si>
  <si>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</si>
  <si>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</si>
  <si>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</si>
  <si>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</si>
  <si>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</si>
  <si>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ООО "Домашние сети"</t>
  </si>
  <si>
    <t>Размещение рекламы</t>
  </si>
  <si>
    <t xml:space="preserve">Поступило от ООО "Союз" за размещение рекламы 60000,00 руб. </t>
  </si>
  <si>
    <t>ООО "Союз"</t>
  </si>
  <si>
    <t>Поступило от ИП Люта Е.Н. за размещение рекламы 38500.00 руб.</t>
  </si>
  <si>
    <t>ИП Люта Е.Н.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</si>
  <si>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</si>
  <si>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</si>
  <si>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</si>
  <si>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</si>
  <si>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</si>
  <si>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</si>
  <si>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</si>
  <si>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</si>
  <si>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</si>
  <si>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</si>
  <si>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</si>
  <si>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</si>
  <si>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</si>
  <si>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</si>
  <si>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</si>
  <si>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</si>
  <si>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89,33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</si>
  <si>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систем ГВС - 0,95 т.р.</t>
  </si>
  <si>
    <t>ремонт канализационных лежаков - 78,33 т.р.</t>
  </si>
  <si>
    <t>ремонт кровли - 0,21 т.р.</t>
  </si>
  <si>
    <t>ремонт пкхто - 0,46 т.р.</t>
  </si>
  <si>
    <t>аварийное обслуживание - 5,75 т.р.</t>
  </si>
  <si>
    <t>окраска входных дверей - 3,16 т.р.</t>
  </si>
  <si>
    <t>прочее - 0,47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</si>
  <si>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Молодцова,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</si>
  <si>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</si>
  <si>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</si>
  <si>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</si>
  <si>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</si>
  <si>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</si>
  <si>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</si>
  <si>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</si>
  <si>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</si>
  <si>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</si>
  <si>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</si>
  <si>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</si>
  <si>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</si>
  <si>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</si>
  <si>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</si>
  <si>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</si>
  <si>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</si>
  <si>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д.7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</si>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</sst>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/>
    </xf>
    <xf numFmtId="0" fontId="19" fillId="33" borderId="21" xfId="0" applyFont="1" applyFill="1" applyBorder="1" applyAlignment="1">
      <alignment horizontal="center" vertical="center" wrapText="1"/>
    </xf>
    <xf numFmtId="4" fontId="24" fillId="33" borderId="22" xfId="0" applyNumberFormat="1" applyFont="1" applyFill="1" applyBorder="1" applyAlignment="1">
      <alignment horizontal="center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 vertical="top" wrapText="1"/>
    </xf>
    <xf numFmtId="0" fontId="27" fillId="33" borderId="12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9" fillId="33" borderId="25" xfId="0" applyFont="1" applyFill="1" applyBorder="1" applyAlignment="1">
      <alignment horizontal="center" vertical="center" wrapText="1"/>
    </xf>
    <xf numFmtId="4" fontId="24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27" fillId="33" borderId="24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6" xfId="52" applyFill="1" applyBorder="1" applyAlignment="1">
      <alignment horizontal="center" vertical="center" wrapText="1"/>
      <protection/>
    </xf>
    <xf numFmtId="0" fontId="35" fillId="0" borderId="26" xfId="52" applyFont="1" applyFill="1" applyBorder="1" applyAlignment="1">
      <alignment horizontal="center" vertical="center" wrapText="1"/>
      <protection/>
    </xf>
    <xf numFmtId="0" fontId="43" fillId="0" borderId="26" xfId="52" applyFont="1" applyFill="1" applyBorder="1" applyAlignment="1">
      <alignment horizontal="center" vertical="center"/>
      <protection/>
    </xf>
    <xf numFmtId="2" fontId="43" fillId="0" borderId="26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3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8" xfId="0" applyFont="1" applyBorder="1" applyAlignment="1">
      <alignment/>
    </xf>
    <xf numFmtId="0" fontId="33" fillId="0" borderId="28" xfId="0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4" fillId="0" borderId="26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6" xfId="0" applyFont="1" applyBorder="1" applyAlignment="1">
      <alignment/>
    </xf>
    <xf numFmtId="4" fontId="34" fillId="0" borderId="26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4" fontId="34" fillId="0" borderId="26" xfId="0" applyNumberFormat="1" applyFont="1" applyBorder="1" applyAlignment="1">
      <alignment horizontal="right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1"/>
  <sheetViews>
    <sheetView tabSelected="1" zoomScalePageLayoutView="0" workbookViewId="0" topLeftCell="C18">
      <selection activeCell="J49" sqref="J4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58" customWidth="1"/>
    <col min="4" max="4" width="14.375" style="58" customWidth="1"/>
    <col min="5" max="5" width="11.875" style="58" customWidth="1"/>
    <col min="6" max="6" width="13.25390625" style="58" customWidth="1"/>
    <col min="7" max="7" width="11.875" style="58" customWidth="1"/>
    <col min="8" max="8" width="14.375" style="58" customWidth="1"/>
    <col min="9" max="9" width="33.375" style="58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9" t="s">
        <v>1</v>
      </c>
      <c r="D19" s="9"/>
      <c r="E19" s="9"/>
      <c r="F19" s="9"/>
      <c r="G19" s="9"/>
      <c r="H19" s="9"/>
      <c r="I19" s="9"/>
    </row>
    <row r="20" spans="3:9" ht="12.75">
      <c r="C20" s="10" t="s">
        <v>2</v>
      </c>
      <c r="D20" s="10"/>
      <c r="E20" s="10"/>
      <c r="F20" s="10"/>
      <c r="G20" s="10"/>
      <c r="H20" s="10"/>
      <c r="I20" s="10"/>
    </row>
    <row r="21" spans="3:9" ht="12.75">
      <c r="C21" s="10" t="s">
        <v>3</v>
      </c>
      <c r="D21" s="10"/>
      <c r="E21" s="10"/>
      <c r="F21" s="10"/>
      <c r="G21" s="10"/>
      <c r="H21" s="10"/>
      <c r="I21" s="10"/>
    </row>
    <row r="22" spans="3:9" ht="6" customHeight="1" thickBot="1">
      <c r="C22" s="11"/>
      <c r="D22" s="11"/>
      <c r="E22" s="11"/>
      <c r="F22" s="11"/>
      <c r="G22" s="11"/>
      <c r="H22" s="11"/>
      <c r="I22" s="11"/>
    </row>
    <row r="23" spans="3:9" ht="37.5" customHeight="1" thickBot="1">
      <c r="C23" s="12" t="s">
        <v>4</v>
      </c>
      <c r="D23" s="13" t="s">
        <v>5</v>
      </c>
      <c r="E23" s="14" t="s">
        <v>6</v>
      </c>
      <c r="F23" s="14" t="s">
        <v>7</v>
      </c>
      <c r="G23" s="14" t="s">
        <v>8</v>
      </c>
      <c r="H23" s="14" t="s">
        <v>9</v>
      </c>
      <c r="I23" s="13" t="s">
        <v>10</v>
      </c>
    </row>
    <row r="24" spans="3:9" ht="13.5" customHeight="1" thickBot="1">
      <c r="C24" s="15" t="s">
        <v>11</v>
      </c>
      <c r="D24" s="16"/>
      <c r="E24" s="16"/>
      <c r="F24" s="16"/>
      <c r="G24" s="16"/>
      <c r="H24" s="16"/>
      <c r="I24" s="17"/>
    </row>
    <row r="25" spans="3:9" ht="13.5" customHeight="1" thickBot="1">
      <c r="C25" s="18" t="s">
        <v>12</v>
      </c>
      <c r="D25" s="19">
        <v>183135.26</v>
      </c>
      <c r="E25" s="20">
        <v>1217779.99</v>
      </c>
      <c r="F25" s="20">
        <v>1195702.03</v>
      </c>
      <c r="G25" s="20">
        <v>1204556.83</v>
      </c>
      <c r="H25" s="20">
        <f>+D25+E25-F25</f>
        <v>205213.21999999997</v>
      </c>
      <c r="I25" s="21" t="s">
        <v>13</v>
      </c>
    </row>
    <row r="26" spans="3:9" ht="13.5" customHeight="1" thickBot="1">
      <c r="C26" s="18" t="s">
        <v>14</v>
      </c>
      <c r="D26" s="19">
        <v>58816.7</v>
      </c>
      <c r="E26" s="22">
        <v>450752.77</v>
      </c>
      <c r="F26" s="22">
        <v>425885.01</v>
      </c>
      <c r="G26" s="20">
        <v>529510.2</v>
      </c>
      <c r="H26" s="20">
        <f>+D26+E26-F26</f>
        <v>83684.46000000002</v>
      </c>
      <c r="I26" s="23"/>
    </row>
    <row r="27" spans="3:9" ht="13.5" customHeight="1" thickBot="1">
      <c r="C27" s="18" t="s">
        <v>15</v>
      </c>
      <c r="D27" s="19">
        <v>36230.03000000006</v>
      </c>
      <c r="E27" s="22">
        <v>267288.43</v>
      </c>
      <c r="F27" s="22">
        <v>248788.85</v>
      </c>
      <c r="G27" s="20">
        <v>270607.56</v>
      </c>
      <c r="H27" s="20">
        <f>+D27+E27-F27</f>
        <v>54729.61000000007</v>
      </c>
      <c r="I27" s="23"/>
    </row>
    <row r="28" spans="3:9" ht="13.5" customHeight="1" thickBot="1">
      <c r="C28" s="18" t="s">
        <v>16</v>
      </c>
      <c r="D28" s="19">
        <v>20826.56999999995</v>
      </c>
      <c r="E28" s="22">
        <v>159060.63</v>
      </c>
      <c r="F28" s="22">
        <v>148936.13</v>
      </c>
      <c r="G28" s="20">
        <v>125937.67</v>
      </c>
      <c r="H28" s="20">
        <f>+D28+E28-F28</f>
        <v>30951.06999999995</v>
      </c>
      <c r="I28" s="23"/>
    </row>
    <row r="29" spans="3:9" ht="13.5" customHeight="1" thickBot="1">
      <c r="C29" s="18" t="s">
        <v>17</v>
      </c>
      <c r="D29" s="19">
        <v>2117.4</v>
      </c>
      <c r="E29" s="22">
        <v>23157.04</v>
      </c>
      <c r="F29" s="22">
        <v>20756.65</v>
      </c>
      <c r="G29" s="20">
        <f>E29</f>
        <v>23157.04</v>
      </c>
      <c r="H29" s="20">
        <f>+D29+E29-F29</f>
        <v>4517.790000000001</v>
      </c>
      <c r="I29" s="24"/>
    </row>
    <row r="30" spans="3:9" ht="13.5" customHeight="1" thickBot="1">
      <c r="C30" s="18" t="s">
        <v>18</v>
      </c>
      <c r="D30" s="25">
        <f>SUM(D25:D29)</f>
        <v>301125.9600000001</v>
      </c>
      <c r="E30" s="25">
        <f>SUM(E25:E29)</f>
        <v>2118038.86</v>
      </c>
      <c r="F30" s="25">
        <f>SUM(F25:F29)</f>
        <v>2040068.67</v>
      </c>
      <c r="G30" s="25">
        <f>SUM(G25:G29)</f>
        <v>2153769.3000000003</v>
      </c>
      <c r="H30" s="25">
        <f>SUM(H25:H29)</f>
        <v>379096.14999999997</v>
      </c>
      <c r="I30" s="18"/>
    </row>
    <row r="31" spans="3:9" ht="13.5" customHeight="1" thickBot="1">
      <c r="C31" s="16" t="s">
        <v>19</v>
      </c>
      <c r="D31" s="16"/>
      <c r="E31" s="16"/>
      <c r="F31" s="16"/>
      <c r="G31" s="16"/>
      <c r="H31" s="16"/>
      <c r="I31" s="16"/>
    </row>
    <row r="32" spans="3:9" ht="38.25" customHeight="1" thickBot="1">
      <c r="C32" s="26" t="s">
        <v>4</v>
      </c>
      <c r="D32" s="13" t="s">
        <v>5</v>
      </c>
      <c r="E32" s="14" t="s">
        <v>6</v>
      </c>
      <c r="F32" s="14" t="s">
        <v>7</v>
      </c>
      <c r="G32" s="14" t="s">
        <v>8</v>
      </c>
      <c r="H32" s="14" t="s">
        <v>9</v>
      </c>
      <c r="I32" s="27" t="s">
        <v>20</v>
      </c>
    </row>
    <row r="33" spans="3:9" ht="13.5" customHeight="1" thickBot="1">
      <c r="C33" s="12" t="s">
        <v>21</v>
      </c>
      <c r="D33" s="28">
        <v>81445.40000000014</v>
      </c>
      <c r="E33" s="29">
        <v>668012.04</v>
      </c>
      <c r="F33" s="29">
        <v>645598.87</v>
      </c>
      <c r="G33" s="29">
        <f>E33</f>
        <v>668012.04</v>
      </c>
      <c r="H33" s="29">
        <f>+D33+E33-F33</f>
        <v>103858.57000000018</v>
      </c>
      <c r="I33" s="30" t="s">
        <v>22</v>
      </c>
    </row>
    <row r="34" spans="3:10" ht="14.25" customHeight="1" thickBot="1">
      <c r="C34" s="18" t="s">
        <v>23</v>
      </c>
      <c r="D34" s="19">
        <v>16622.18</v>
      </c>
      <c r="E34" s="20">
        <v>138022.03</v>
      </c>
      <c r="F34" s="20">
        <v>133368.83</v>
      </c>
      <c r="G34" s="29">
        <v>89328.09</v>
      </c>
      <c r="H34" s="29">
        <f aca="true" t="shared" si="0" ref="H34:H41">+D34+E34-F34</f>
        <v>21275.380000000005</v>
      </c>
      <c r="I34" s="31"/>
      <c r="J34" s="32"/>
    </row>
    <row r="35" spans="3:9" ht="13.5" customHeight="1" thickBot="1">
      <c r="C35" s="26" t="s">
        <v>24</v>
      </c>
      <c r="D35" s="33">
        <v>7241.99000000002</v>
      </c>
      <c r="E35" s="20">
        <v>0</v>
      </c>
      <c r="F35" s="20">
        <v>5160.7</v>
      </c>
      <c r="G35" s="29"/>
      <c r="H35" s="29">
        <f t="shared" si="0"/>
        <v>2081.29000000002</v>
      </c>
      <c r="I35" s="34"/>
    </row>
    <row r="36" spans="3:9" ht="12.75" customHeight="1" hidden="1" thickBot="1">
      <c r="C36" s="18" t="s">
        <v>25</v>
      </c>
      <c r="D36" s="19">
        <v>0</v>
      </c>
      <c r="E36" s="20"/>
      <c r="F36" s="20"/>
      <c r="G36" s="29">
        <f aca="true" t="shared" si="1" ref="G36:G41">E36</f>
        <v>0</v>
      </c>
      <c r="H36" s="29">
        <f t="shared" si="0"/>
        <v>0</v>
      </c>
      <c r="I36" s="34" t="s">
        <v>26</v>
      </c>
    </row>
    <row r="37" spans="3:9" ht="13.5" customHeight="1" thickBot="1">
      <c r="C37" s="18" t="s">
        <v>27</v>
      </c>
      <c r="D37" s="19">
        <v>18277.03999999995</v>
      </c>
      <c r="E37" s="20">
        <v>150154.75</v>
      </c>
      <c r="F37" s="20">
        <v>145098.72</v>
      </c>
      <c r="G37" s="29">
        <v>290006.81</v>
      </c>
      <c r="H37" s="29">
        <f t="shared" si="0"/>
        <v>23333.06999999995</v>
      </c>
      <c r="I37" s="35" t="s">
        <v>28</v>
      </c>
    </row>
    <row r="38" spans="3:9" ht="13.5" customHeight="1" thickBot="1">
      <c r="C38" s="18" t="s">
        <v>29</v>
      </c>
      <c r="D38" s="19">
        <v>919.9199999999992</v>
      </c>
      <c r="E38" s="22">
        <v>7534.86</v>
      </c>
      <c r="F38" s="22">
        <v>7281.87</v>
      </c>
      <c r="G38" s="29">
        <f t="shared" si="1"/>
        <v>7534.86</v>
      </c>
      <c r="H38" s="29">
        <f t="shared" si="0"/>
        <v>1172.909999999999</v>
      </c>
      <c r="I38" s="35" t="s">
        <v>30</v>
      </c>
    </row>
    <row r="39" spans="3:9" ht="13.5" customHeight="1" thickBot="1">
      <c r="C39" s="26" t="s">
        <v>31</v>
      </c>
      <c r="D39" s="19">
        <v>13029.06</v>
      </c>
      <c r="E39" s="22">
        <v>94558.97</v>
      </c>
      <c r="F39" s="22">
        <v>90824.66</v>
      </c>
      <c r="G39" s="29">
        <f t="shared" si="1"/>
        <v>94558.97</v>
      </c>
      <c r="H39" s="29">
        <f t="shared" si="0"/>
        <v>16763.369999999995</v>
      </c>
      <c r="I39" s="34"/>
    </row>
    <row r="40" spans="3:9" ht="13.5" customHeight="1" thickBot="1">
      <c r="C40" s="26" t="s">
        <v>32</v>
      </c>
      <c r="D40" s="19">
        <v>0</v>
      </c>
      <c r="E40" s="22">
        <v>9973.8</v>
      </c>
      <c r="F40" s="22">
        <v>5554.45</v>
      </c>
      <c r="G40" s="29"/>
      <c r="H40" s="29">
        <f t="shared" si="0"/>
        <v>4419.349999999999</v>
      </c>
      <c r="I40" s="34"/>
    </row>
    <row r="41" spans="3:9" ht="13.5" customHeight="1" thickBot="1">
      <c r="C41" s="18" t="s">
        <v>33</v>
      </c>
      <c r="D41" s="36">
        <v>4415.610000000008</v>
      </c>
      <c r="E41" s="22">
        <v>36812.32</v>
      </c>
      <c r="F41" s="22">
        <v>35569.85</v>
      </c>
      <c r="G41" s="29">
        <f t="shared" si="1"/>
        <v>36812.32</v>
      </c>
      <c r="H41" s="29">
        <f t="shared" si="0"/>
        <v>5658.080000000009</v>
      </c>
      <c r="I41" s="35" t="s">
        <v>34</v>
      </c>
    </row>
    <row r="42" spans="3:9" s="38" customFormat="1" ht="13.5" customHeight="1" thickBot="1">
      <c r="C42" s="18" t="s">
        <v>18</v>
      </c>
      <c r="D42" s="25">
        <f>SUM(D33:D41)</f>
        <v>141951.20000000013</v>
      </c>
      <c r="E42" s="25">
        <f>SUM(E33:E41)</f>
        <v>1105068.7700000003</v>
      </c>
      <c r="F42" s="25">
        <f>SUM(F33:F41)</f>
        <v>1068457.95</v>
      </c>
      <c r="G42" s="25">
        <f>SUM(G33:G41)</f>
        <v>1186253.09</v>
      </c>
      <c r="H42" s="25">
        <f>SUM(H33:H41)</f>
        <v>178562.0200000002</v>
      </c>
      <c r="I42" s="37"/>
    </row>
    <row r="43" spans="3:9" ht="13.5" customHeight="1" thickBot="1">
      <c r="C43" s="39" t="s">
        <v>35</v>
      </c>
      <c r="D43" s="39"/>
      <c r="E43" s="39"/>
      <c r="F43" s="39"/>
      <c r="G43" s="39"/>
      <c r="H43" s="39"/>
      <c r="I43" s="39"/>
    </row>
    <row r="44" spans="3:9" ht="29.25" customHeight="1" thickBot="1">
      <c r="C44" s="40" t="s">
        <v>36</v>
      </c>
      <c r="D44" s="41" t="s">
        <v>37</v>
      </c>
      <c r="E44" s="42"/>
      <c r="F44" s="42"/>
      <c r="G44" s="42"/>
      <c r="H44" s="43"/>
      <c r="I44" s="44" t="s">
        <v>38</v>
      </c>
    </row>
    <row r="45" spans="3:9" s="50" customFormat="1" ht="15" customHeight="1" thickBot="1">
      <c r="C45" s="45" t="s">
        <v>39</v>
      </c>
      <c r="D45" s="46" t="s">
        <v>40</v>
      </c>
      <c r="E45" s="47"/>
      <c r="F45" s="47"/>
      <c r="G45" s="47"/>
      <c r="H45" s="48"/>
      <c r="I45" s="49" t="s">
        <v>41</v>
      </c>
    </row>
    <row r="46" spans="3:9" s="50" customFormat="1" ht="17.25" customHeight="1" thickBot="1">
      <c r="C46" s="51"/>
      <c r="D46" s="52" t="s">
        <v>42</v>
      </c>
      <c r="E46" s="53"/>
      <c r="F46" s="53"/>
      <c r="G46" s="53"/>
      <c r="H46" s="54"/>
      <c r="I46" s="55" t="s">
        <v>43</v>
      </c>
    </row>
    <row r="47" spans="3:8" ht="18" customHeight="1">
      <c r="C47" s="56" t="s">
        <v>44</v>
      </c>
      <c r="D47" s="56"/>
      <c r="E47" s="56"/>
      <c r="F47" s="56"/>
      <c r="G47" s="56"/>
      <c r="H47" s="57">
        <f>+H30+H42</f>
        <v>557658.1700000002</v>
      </c>
    </row>
    <row r="48" spans="3:8" ht="12" customHeight="1">
      <c r="C48" s="59" t="s">
        <v>45</v>
      </c>
      <c r="D48" s="59"/>
      <c r="F48" s="60"/>
      <c r="G48" s="60"/>
      <c r="H48" s="60"/>
    </row>
    <row r="49" ht="12.75" customHeight="1">
      <c r="C49" s="61" t="s">
        <v>46</v>
      </c>
    </row>
    <row r="50" spans="3:8" ht="12.75">
      <c r="C50" s="2"/>
      <c r="D50" s="2"/>
      <c r="E50" s="2"/>
      <c r="F50" s="2"/>
      <c r="G50" s="2"/>
      <c r="H50" s="2"/>
    </row>
    <row r="51" spans="4:8" ht="12.75">
      <c r="D51" s="62"/>
      <c r="E51" s="62"/>
      <c r="F51" s="62"/>
      <c r="G51" s="62"/>
      <c r="H51" s="62"/>
    </row>
  </sheetData>
  <sheetProtection/>
  <mergeCells count="13">
    <mergeCell ref="C31:I31"/>
    <mergeCell ref="I33:I34"/>
    <mergeCell ref="C43:I43"/>
    <mergeCell ref="D44:H44"/>
    <mergeCell ref="C45:C46"/>
    <mergeCell ref="D45:H45"/>
    <mergeCell ref="D46:H46"/>
    <mergeCell ref="C19:I19"/>
    <mergeCell ref="C20:I20"/>
    <mergeCell ref="C21:I21"/>
    <mergeCell ref="C22:I22"/>
    <mergeCell ref="C24:I24"/>
    <mergeCell ref="I25:I29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zoomScaleSheetLayoutView="120" zoomScalePageLayoutView="0" workbookViewId="0" topLeftCell="A7">
      <selection activeCell="A21" sqref="A21"/>
    </sheetView>
  </sheetViews>
  <sheetFormatPr defaultColWidth="9.00390625" defaultRowHeight="12.75"/>
  <cols>
    <col min="1" max="1" width="4.625" style="64" customWidth="1"/>
    <col min="2" max="2" width="12.375" style="64" customWidth="1"/>
    <col min="3" max="3" width="13.25390625" style="64" hidden="1" customWidth="1"/>
    <col min="4" max="4" width="12.125" style="64" customWidth="1"/>
    <col min="5" max="5" width="13.625" style="64" customWidth="1"/>
    <col min="6" max="6" width="13.25390625" style="64" customWidth="1"/>
    <col min="7" max="7" width="14.25390625" style="64" customWidth="1"/>
    <col min="8" max="9" width="15.125" style="64" customWidth="1"/>
    <col min="10" max="16384" width="9.125" style="64" customWidth="1"/>
  </cols>
  <sheetData>
    <row r="13" spans="1:9" ht="15">
      <c r="A13" s="63" t="s">
        <v>47</v>
      </c>
      <c r="B13" s="63"/>
      <c r="C13" s="63"/>
      <c r="D13" s="63"/>
      <c r="E13" s="63"/>
      <c r="F13" s="63"/>
      <c r="G13" s="63"/>
      <c r="H13" s="63"/>
      <c r="I13" s="63"/>
    </row>
    <row r="14" spans="1:9" ht="15">
      <c r="A14" s="63" t="s">
        <v>48</v>
      </c>
      <c r="B14" s="63"/>
      <c r="C14" s="63"/>
      <c r="D14" s="63"/>
      <c r="E14" s="63"/>
      <c r="F14" s="63"/>
      <c r="G14" s="63"/>
      <c r="H14" s="63"/>
      <c r="I14" s="63"/>
    </row>
    <row r="15" spans="1:9" ht="15">
      <c r="A15" s="63" t="s">
        <v>49</v>
      </c>
      <c r="B15" s="63"/>
      <c r="C15" s="63"/>
      <c r="D15" s="63"/>
      <c r="E15" s="63"/>
      <c r="F15" s="63"/>
      <c r="G15" s="63"/>
      <c r="H15" s="63"/>
      <c r="I15" s="63"/>
    </row>
    <row r="16" spans="1:9" ht="60">
      <c r="A16" s="65" t="s">
        <v>50</v>
      </c>
      <c r="B16" s="65" t="s">
        <v>51</v>
      </c>
      <c r="C16" s="65" t="s">
        <v>52</v>
      </c>
      <c r="D16" s="65" t="s">
        <v>53</v>
      </c>
      <c r="E16" s="65" t="s">
        <v>54</v>
      </c>
      <c r="F16" s="66" t="s">
        <v>55</v>
      </c>
      <c r="G16" s="66" t="s">
        <v>56</v>
      </c>
      <c r="H16" s="65" t="s">
        <v>57</v>
      </c>
      <c r="I16" s="65" t="s">
        <v>58</v>
      </c>
    </row>
    <row r="17" spans="1:9" ht="15">
      <c r="A17" s="67" t="s">
        <v>59</v>
      </c>
      <c r="B17" s="68">
        <v>52.63392</v>
      </c>
      <c r="C17" s="68"/>
      <c r="D17" s="68">
        <v>138.02203</v>
      </c>
      <c r="E17" s="68">
        <v>133.36883</v>
      </c>
      <c r="F17" s="68">
        <f>2.16+98.5</f>
        <v>100.66</v>
      </c>
      <c r="G17" s="68">
        <v>89.32809</v>
      </c>
      <c r="H17" s="68">
        <v>21.27538</v>
      </c>
      <c r="I17" s="68">
        <f>B17+D17+F17-G17</f>
        <v>201.98786000000004</v>
      </c>
    </row>
    <row r="19" ht="15">
      <c r="A19" s="64" t="s">
        <v>60</v>
      </c>
    </row>
    <row r="20" ht="15">
      <c r="A20" s="64" t="s">
        <v>61</v>
      </c>
    </row>
    <row r="21" ht="15">
      <c r="A21" s="64" t="s">
        <v>62</v>
      </c>
    </row>
    <row r="22" ht="15">
      <c r="A22" s="64" t="s">
        <v>63</v>
      </c>
    </row>
    <row r="23" ht="15">
      <c r="A23" s="64" t="s">
        <v>64</v>
      </c>
    </row>
    <row r="24" ht="15">
      <c r="A24" s="64" t="s">
        <v>65</v>
      </c>
    </row>
    <row r="25" ht="15">
      <c r="A25" s="64" t="s">
        <v>66</v>
      </c>
    </row>
    <row r="26" ht="15">
      <c r="A26" s="64" t="s">
        <v>67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57" sqref="C57"/>
    </sheetView>
  </sheetViews>
  <sheetFormatPr defaultColWidth="9.00390625" defaultRowHeight="12.75"/>
  <cols>
    <col min="1" max="1" width="5.625" style="0" customWidth="1"/>
    <col min="2" max="2" width="23.75390625" style="0" customWidth="1"/>
    <col min="3" max="3" width="38.125" style="0" customWidth="1"/>
    <col min="4" max="4" width="19.25390625" style="0" customWidth="1"/>
    <col min="5" max="5" width="21.875" style="0" customWidth="1"/>
    <col min="6" max="6" width="22.7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9" t="s">
        <v>68</v>
      </c>
      <c r="B1" s="69"/>
      <c r="C1" s="69"/>
      <c r="D1" s="69"/>
      <c r="E1" s="69"/>
      <c r="F1" s="69"/>
      <c r="G1" s="69"/>
      <c r="H1" s="70"/>
    </row>
    <row r="2" spans="1:7" ht="18.75" customHeight="1" thickBot="1">
      <c r="A2" s="71"/>
      <c r="B2" s="71"/>
      <c r="C2" s="71"/>
      <c r="D2" s="71"/>
      <c r="E2" s="71"/>
      <c r="F2" s="71"/>
      <c r="G2" s="71"/>
    </row>
    <row r="3" spans="1:8" ht="13.5" hidden="1" thickBot="1">
      <c r="A3" s="72"/>
      <c r="B3" s="73"/>
      <c r="C3" s="74"/>
      <c r="D3" s="73"/>
      <c r="E3" s="75"/>
      <c r="F3" s="76" t="s">
        <v>69</v>
      </c>
      <c r="G3" s="77"/>
      <c r="H3" s="73"/>
    </row>
    <row r="4" spans="1:8" ht="12.75" hidden="1">
      <c r="A4" s="78" t="s">
        <v>70</v>
      </c>
      <c r="B4" s="79" t="s">
        <v>71</v>
      </c>
      <c r="C4" s="80" t="s">
        <v>72</v>
      </c>
      <c r="D4" s="79" t="s">
        <v>73</v>
      </c>
      <c r="E4" s="81" t="s">
        <v>74</v>
      </c>
      <c r="F4" s="82"/>
      <c r="G4" s="82"/>
      <c r="H4" s="82" t="s">
        <v>75</v>
      </c>
    </row>
    <row r="5" spans="1:8" ht="12.75" hidden="1">
      <c r="A5" s="78" t="s">
        <v>76</v>
      </c>
      <c r="B5" s="79"/>
      <c r="C5" s="80"/>
      <c r="D5" s="79" t="s">
        <v>77</v>
      </c>
      <c r="E5" s="83" t="s">
        <v>78</v>
      </c>
      <c r="F5" s="79" t="s">
        <v>79</v>
      </c>
      <c r="G5" s="79" t="s">
        <v>80</v>
      </c>
      <c r="H5" s="79"/>
    </row>
    <row r="6" spans="1:8" ht="12.75" hidden="1">
      <c r="A6" s="78"/>
      <c r="B6" s="79"/>
      <c r="C6" s="80"/>
      <c r="D6" s="79" t="s">
        <v>81</v>
      </c>
      <c r="E6" s="84"/>
      <c r="F6" s="79" t="s">
        <v>82</v>
      </c>
      <c r="G6" s="79" t="s">
        <v>83</v>
      </c>
      <c r="H6" s="85"/>
    </row>
    <row r="7" spans="1:8" ht="12.75" hidden="1">
      <c r="A7" s="86"/>
      <c r="B7" s="85"/>
      <c r="C7" s="87"/>
      <c r="D7" s="85"/>
      <c r="E7" s="84"/>
      <c r="F7" s="85"/>
      <c r="G7" s="79" t="s">
        <v>84</v>
      </c>
      <c r="H7" s="85"/>
    </row>
    <row r="8" spans="1:8" ht="13.5" hidden="1" thickBot="1">
      <c r="A8" s="88"/>
      <c r="B8" s="89"/>
      <c r="C8" s="90"/>
      <c r="D8" s="89"/>
      <c r="E8" s="91"/>
      <c r="F8" s="89"/>
      <c r="G8" s="89"/>
      <c r="H8" s="89"/>
    </row>
    <row r="9" spans="1:8" ht="12.75" hidden="1">
      <c r="A9" s="73"/>
      <c r="B9" s="75"/>
      <c r="C9" s="72"/>
      <c r="D9" s="73"/>
      <c r="E9" s="75"/>
      <c r="F9" s="75"/>
      <c r="G9" s="75"/>
      <c r="H9" s="75"/>
    </row>
    <row r="10" spans="1:8" ht="12.75" hidden="1">
      <c r="A10" s="79">
        <v>1</v>
      </c>
      <c r="B10" s="84" t="s">
        <v>85</v>
      </c>
      <c r="C10" s="80"/>
      <c r="D10" s="79"/>
      <c r="E10" s="92"/>
      <c r="F10" s="92"/>
      <c r="G10" s="93">
        <f>+E10-F10</f>
        <v>0</v>
      </c>
      <c r="H10" s="83"/>
    </row>
    <row r="11" spans="1:8" ht="12.75" hidden="1">
      <c r="A11" s="79"/>
      <c r="B11" s="84"/>
      <c r="C11" s="80"/>
      <c r="D11" s="79"/>
      <c r="E11" s="93"/>
      <c r="F11" s="93"/>
      <c r="G11" s="93">
        <f>+E11-F11</f>
        <v>0</v>
      </c>
      <c r="H11" s="83"/>
    </row>
    <row r="12" spans="1:8" ht="12.75" hidden="1">
      <c r="A12" s="79"/>
      <c r="B12" s="84"/>
      <c r="C12" s="78"/>
      <c r="D12" s="79"/>
      <c r="E12" s="92"/>
      <c r="F12" s="93"/>
      <c r="G12" s="93">
        <f>+E12-F12</f>
        <v>0</v>
      </c>
      <c r="H12" s="83"/>
    </row>
    <row r="13" spans="1:8" ht="12.75" hidden="1">
      <c r="A13" s="79"/>
      <c r="B13" s="84"/>
      <c r="C13" s="78"/>
      <c r="D13" s="79"/>
      <c r="E13" s="94"/>
      <c r="F13" s="95"/>
      <c r="G13" s="93"/>
      <c r="H13" s="96"/>
    </row>
    <row r="14" spans="1:8" ht="12.75" hidden="1">
      <c r="A14" s="79"/>
      <c r="B14" s="84"/>
      <c r="C14" s="97" t="s">
        <v>86</v>
      </c>
      <c r="D14" s="98"/>
      <c r="E14" s="99">
        <f>SUM(E10:E13)</f>
        <v>0</v>
      </c>
      <c r="F14" s="99">
        <f>SUM(F10:F13)</f>
        <v>0</v>
      </c>
      <c r="G14" s="99">
        <f>SUM(G10:G13)</f>
        <v>0</v>
      </c>
      <c r="H14" s="83"/>
    </row>
    <row r="15" spans="1:8" ht="13.5" hidden="1" thickBot="1">
      <c r="A15" s="100"/>
      <c r="B15" s="101"/>
      <c r="C15" s="102"/>
      <c r="D15" s="103"/>
      <c r="E15" s="94"/>
      <c r="F15" s="94"/>
      <c r="G15" s="94"/>
      <c r="H15" s="96"/>
    </row>
    <row r="16" spans="1:8" ht="7.5" customHeight="1" hidden="1">
      <c r="A16" s="73"/>
      <c r="B16" s="75"/>
      <c r="C16" s="104"/>
      <c r="D16" s="104"/>
      <c r="E16" s="105"/>
      <c r="F16" s="105"/>
      <c r="G16" s="105"/>
      <c r="H16" s="104"/>
    </row>
    <row r="17" spans="1:8" ht="12.75" hidden="1">
      <c r="A17" s="85"/>
      <c r="B17" s="106" t="s">
        <v>18</v>
      </c>
      <c r="C17" s="107"/>
      <c r="D17" s="107"/>
      <c r="E17" s="108">
        <f>E14</f>
        <v>0</v>
      </c>
      <c r="F17" s="108">
        <f>F14</f>
        <v>0</v>
      </c>
      <c r="G17" s="108">
        <f>G14</f>
        <v>0</v>
      </c>
      <c r="H17" s="108">
        <f>H14</f>
        <v>0</v>
      </c>
    </row>
    <row r="18" spans="1:8" ht="7.5" customHeight="1" hidden="1" thickBot="1">
      <c r="A18" s="89"/>
      <c r="B18" s="91"/>
      <c r="C18" s="109"/>
      <c r="D18" s="109"/>
      <c r="E18" s="110"/>
      <c r="F18" s="110"/>
      <c r="G18" s="110"/>
      <c r="H18" s="110"/>
    </row>
    <row r="19" spans="1:8" ht="12.75">
      <c r="A19" s="87"/>
      <c r="B19" s="87"/>
      <c r="C19" s="111"/>
      <c r="D19" s="111"/>
      <c r="E19" s="80"/>
      <c r="F19" s="80"/>
      <c r="G19" s="80"/>
      <c r="H19" s="80"/>
    </row>
    <row r="20" spans="1:7" ht="47.25" customHeight="1">
      <c r="A20" s="112" t="s">
        <v>87</v>
      </c>
      <c r="B20" s="112" t="s">
        <v>88</v>
      </c>
      <c r="C20" s="112" t="s">
        <v>89</v>
      </c>
      <c r="D20" s="112" t="s">
        <v>90</v>
      </c>
      <c r="E20" s="113" t="s">
        <v>91</v>
      </c>
      <c r="F20" s="112" t="s">
        <v>92</v>
      </c>
      <c r="G20" s="114"/>
    </row>
    <row r="21" spans="1:8" ht="15">
      <c r="A21" s="115">
        <v>1</v>
      </c>
      <c r="B21" s="116">
        <v>7241.99</v>
      </c>
      <c r="C21" s="116"/>
      <c r="D21" s="116">
        <v>5160.7</v>
      </c>
      <c r="E21" s="116"/>
      <c r="F21" s="116">
        <f>B21+C21-D21</f>
        <v>2081.29</v>
      </c>
      <c r="G21" s="117"/>
      <c r="H21" s="80"/>
    </row>
    <row r="22" spans="1:8" ht="12.75">
      <c r="A22" s="87"/>
      <c r="B22" s="87"/>
      <c r="C22" s="111"/>
      <c r="D22" s="111"/>
      <c r="E22" s="80"/>
      <c r="F22" s="80"/>
      <c r="G22" s="80"/>
      <c r="H22" s="80"/>
    </row>
    <row r="23" spans="1:5" ht="48.75" customHeight="1">
      <c r="A23" s="112" t="s">
        <v>87</v>
      </c>
      <c r="B23" s="112" t="s">
        <v>93</v>
      </c>
      <c r="C23" s="112" t="s">
        <v>94</v>
      </c>
      <c r="D23" s="112" t="s">
        <v>95</v>
      </c>
      <c r="E23" s="112" t="s">
        <v>96</v>
      </c>
    </row>
    <row r="24" spans="1:8" ht="15">
      <c r="A24" s="118">
        <v>1</v>
      </c>
      <c r="B24" s="119">
        <v>6210.43</v>
      </c>
      <c r="C24" s="119">
        <f>+C21+E21</f>
        <v>0</v>
      </c>
      <c r="D24" s="119"/>
      <c r="E24" s="119">
        <f>B24+C24-D24</f>
        <v>6210.43</v>
      </c>
      <c r="G24" s="80"/>
      <c r="H24" s="80"/>
    </row>
    <row r="25" spans="1:8" ht="12.75">
      <c r="A25" s="87"/>
      <c r="B25" s="87"/>
      <c r="C25" s="111"/>
      <c r="D25" s="111"/>
      <c r="E25" s="80"/>
      <c r="F25" s="80"/>
      <c r="G25" s="80"/>
      <c r="H25" s="80"/>
    </row>
    <row r="26" spans="2:6" ht="15">
      <c r="B26" s="120"/>
      <c r="F26" s="121" t="s">
        <v>97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2016-03-31T17:34:45Z</dcterms:created>
  <dcterms:modified xsi:type="dcterms:W3CDTF">2016-03-31T17:35:27Z</dcterms:modified>
  <cp:category/>
  <cp:version/>
  <cp:contentType/>
  <cp:contentStatus/>
</cp:coreProperties>
</file>