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<sst xmlns="http://schemas.openxmlformats.org/spreadsheetml/2006/main" count="112" uniqueCount="101">
  <si>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</si>
  <si>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</si>
  <si>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</si>
  <si>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6/1  по ул. Школьная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</si>
  <si>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</si>
  <si>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</si>
  <si>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</si>
  <si>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</si>
  <si>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</si>
  <si>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</si>
  <si>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</si>
  <si>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</si>
  <si>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</si>
  <si>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</si>
  <si>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</si>
  <si>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</si>
  <si>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</si>
  <si>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</si>
  <si>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</si>
  <si>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</si>
  <si>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</si>
  <si>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</si>
  <si>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</si>
  <si>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</si>
  <si>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</si>
  <si>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</si>
  <si>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</si>
  <si>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</si>
  <si>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</si>
  <si>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</si>
  <si>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</si>
  <si>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</si>
  <si>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</si>
  <si>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</si>
  <si>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</si>
  <si>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</si>
  <si>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</si>
  <si>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</si>
  <si>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</si>
  <si>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</si>
  <si>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</si>
  <si>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</si>
  <si>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</si>
  <si>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ИП Кожевников</t>
  </si>
  <si>
    <t xml:space="preserve">Поступило от ИП Кожевников за управление и содержание общедомового имущества, и за сбор ТБО 15145.27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</si>
  <si>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</si>
  <si>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</si>
  <si>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</si>
  <si>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</si>
  <si>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</si>
  <si>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6/1 по ул. Школьная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</si>
  <si>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</si>
  <si>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</si>
  <si>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</si>
  <si>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</si>
  <si>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</si>
  <si>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</si>
  <si>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</si>
  <si>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</si>
  <si>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</si>
  <si>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</si>
  <si>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</t>
    </r>
    <r>
      <rPr>
        <b/>
        <sz val="11"/>
        <color indexed="8"/>
        <rFont val="Calibri"/>
        <family val="2"/>
      </rPr>
      <t xml:space="preserve">,55 </t>
    </r>
    <r>
      <rPr>
        <sz val="10"/>
        <rFont val="Arial Cyr"/>
        <family val="0"/>
      </rPr>
      <t>тыс.рублей, в том числе:</t>
    </r>
  </si>
  <si>
    <t>установка замка на подвальную дверь - 2,41 т.р.</t>
  </si>
  <si>
    <t>смена кранов на ЦО в подвале  - 0,69 т.р.</t>
  </si>
  <si>
    <t>очистка крыши от снега - 10,96 т.р.</t>
  </si>
  <si>
    <t>окраска входной двери - 0,38 т.р.</t>
  </si>
  <si>
    <t>прочее - 0,11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</si>
  <si>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Школьная, д. 6/1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</si>
  <si>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</si>
  <si>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</si>
  <si>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</si>
  <si>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</si>
  <si>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</si>
  <si>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</si>
  <si>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</si>
  <si>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</si>
  <si>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</si>
  <si>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</si>
  <si>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</si>
  <si>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</si>
  <si>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</si>
  <si>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</si>
  <si>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</si>
  <si>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</si>
  <si>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6/1</t>
  </si>
  <si>
    <t>замена системы ЦО (магистральный розлив)</t>
  </si>
  <si>
    <t>222 м.п.</t>
  </si>
  <si>
    <t>замена стояков ЦО</t>
  </si>
  <si>
    <t>272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</si>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</sst>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4" fontId="24" fillId="33" borderId="17" xfId="0" applyNumberFormat="1" applyFont="1" applyFill="1" applyBorder="1" applyAlignment="1">
      <alignment horizontal="right" vertical="top" wrapText="1"/>
    </xf>
    <xf numFmtId="4" fontId="25" fillId="33" borderId="17" xfId="0" applyNumberFormat="1" applyFont="1" applyFill="1" applyBorder="1" applyAlignment="1">
      <alignment vertical="top" wrapText="1"/>
    </xf>
    <xf numFmtId="4" fontId="25" fillId="33" borderId="12" xfId="0" applyNumberFormat="1" applyFont="1" applyFill="1" applyBorder="1" applyAlignment="1">
      <alignment vertical="top" wrapText="1"/>
    </xf>
    <xf numFmtId="0" fontId="24" fillId="33" borderId="17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2" fillId="34" borderId="16" xfId="0" applyFont="1" applyFill="1" applyBorder="1" applyAlignment="1">
      <alignment horizontal="center" vertical="top" wrapText="1"/>
    </xf>
    <xf numFmtId="4" fontId="24" fillId="34" borderId="17" xfId="0" applyNumberFormat="1" applyFont="1" applyFill="1" applyBorder="1" applyAlignment="1">
      <alignment horizontal="right" vertical="top" wrapText="1"/>
    </xf>
    <xf numFmtId="4" fontId="24" fillId="34" borderId="17" xfId="0" applyNumberFormat="1" applyFont="1" applyFill="1" applyBorder="1" applyAlignment="1">
      <alignment vertical="top" wrapText="1"/>
    </xf>
    <xf numFmtId="4" fontId="25" fillId="34" borderId="12" xfId="0" applyNumberFormat="1" applyFont="1" applyFill="1" applyBorder="1" applyAlignment="1">
      <alignment vertical="top" wrapText="1"/>
    </xf>
    <xf numFmtId="0" fontId="26" fillId="34" borderId="17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2" xfId="52" applyFill="1" applyBorder="1" applyAlignment="1">
      <alignment horizontal="center" vertical="center" wrapText="1"/>
      <protection/>
    </xf>
    <xf numFmtId="0" fontId="35" fillId="0" borderId="22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horizontal="center" vertical="center"/>
      <protection/>
    </xf>
    <xf numFmtId="2" fontId="43" fillId="0" borderId="22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 wrapText="1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26" xfId="0" applyFont="1" applyBorder="1" applyAlignment="1">
      <alignment/>
    </xf>
    <xf numFmtId="0" fontId="0" fillId="0" borderId="24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6" xfId="6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4" fontId="34" fillId="0" borderId="22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4" fillId="0" borderId="22" xfId="0" applyNumberFormat="1" applyFont="1" applyBorder="1" applyAlignment="1">
      <alignment horizontal="right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7"/>
  <dimension ref="C1:J53"/>
  <sheetViews>
    <sheetView tabSelected="1" zoomScalePageLayoutView="0" workbookViewId="0" topLeftCell="C18">
      <selection activeCell="I53" sqref="I5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61" customWidth="1"/>
    <col min="4" max="4" width="14.375" style="61" customWidth="1"/>
    <col min="5" max="5" width="11.875" style="61" customWidth="1"/>
    <col min="6" max="6" width="13.25390625" style="61" customWidth="1"/>
    <col min="7" max="7" width="11.875" style="61" customWidth="1"/>
    <col min="8" max="8" width="14.375" style="61" customWidth="1"/>
    <col min="9" max="9" width="33.375" style="61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39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9" ht="13.5" customHeight="1" thickBot="1">
      <c r="C26" s="18" t="s">
        <v>12</v>
      </c>
      <c r="D26" s="19">
        <v>30583.1</v>
      </c>
      <c r="E26" s="20">
        <v>292061.03</v>
      </c>
      <c r="F26" s="20">
        <v>299327.16</v>
      </c>
      <c r="G26" s="20">
        <v>298582.47</v>
      </c>
      <c r="H26" s="21">
        <f>+D26+E26-F26</f>
        <v>23316.97000000003</v>
      </c>
      <c r="I26" s="22" t="s">
        <v>13</v>
      </c>
    </row>
    <row r="27" spans="3:9" ht="13.5" customHeight="1" thickBot="1">
      <c r="C27" s="18" t="s">
        <v>14</v>
      </c>
      <c r="D27" s="19">
        <v>2910.55000000001</v>
      </c>
      <c r="E27" s="23">
        <v>52096.18</v>
      </c>
      <c r="F27" s="23">
        <v>57364.67</v>
      </c>
      <c r="G27" s="20">
        <v>64418.26</v>
      </c>
      <c r="H27" s="21">
        <f>+D27+E27-F27</f>
        <v>-2357.939999999988</v>
      </c>
      <c r="I27" s="24"/>
    </row>
    <row r="28" spans="3:9" ht="13.5" customHeight="1" thickBot="1">
      <c r="C28" s="18" t="s">
        <v>15</v>
      </c>
      <c r="D28" s="19">
        <v>3599.5799999999945</v>
      </c>
      <c r="E28" s="23">
        <v>34443.79</v>
      </c>
      <c r="F28" s="23">
        <v>38309.79</v>
      </c>
      <c r="G28" s="20">
        <v>39105.88</v>
      </c>
      <c r="H28" s="21">
        <f>+D28+E28-F28</f>
        <v>-266.42000000000553</v>
      </c>
      <c r="I28" s="24"/>
    </row>
    <row r="29" spans="3:9" ht="13.5" customHeight="1" thickBot="1">
      <c r="C29" s="18" t="s">
        <v>16</v>
      </c>
      <c r="D29" s="19">
        <v>1664.82</v>
      </c>
      <c r="E29" s="23">
        <v>21660.94</v>
      </c>
      <c r="F29" s="23">
        <v>23682.09</v>
      </c>
      <c r="G29" s="20">
        <v>17150.24</v>
      </c>
      <c r="H29" s="21">
        <f>+D29+E29-F29</f>
        <v>-356.33000000000175</v>
      </c>
      <c r="I29" s="24"/>
    </row>
    <row r="30" spans="3:9" ht="13.5" customHeight="1" thickBot="1">
      <c r="C30" s="18" t="s">
        <v>17</v>
      </c>
      <c r="D30" s="19">
        <v>-2157.38</v>
      </c>
      <c r="E30" s="23">
        <v>2116.22</v>
      </c>
      <c r="F30" s="23">
        <v>1661.66</v>
      </c>
      <c r="G30" s="20">
        <f>E30</f>
        <v>2116.22</v>
      </c>
      <c r="H30" s="21">
        <f>+D30+E30-F30</f>
        <v>-1702.8200000000004</v>
      </c>
      <c r="I30" s="25"/>
    </row>
    <row r="31" spans="3:9" ht="13.5" customHeight="1" thickBot="1">
      <c r="C31" s="18" t="s">
        <v>18</v>
      </c>
      <c r="D31" s="26">
        <f>SUM(D26:D30)</f>
        <v>36600.670000000006</v>
      </c>
      <c r="E31" s="26">
        <f>SUM(E26:E30)</f>
        <v>402378.16</v>
      </c>
      <c r="F31" s="26">
        <f>SUM(F26:F30)</f>
        <v>420345.36999999994</v>
      </c>
      <c r="G31" s="26">
        <f>SUM(G26:G30)</f>
        <v>421373.06999999995</v>
      </c>
      <c r="H31" s="26">
        <f>SUM(H26:H30)</f>
        <v>18633.460000000036</v>
      </c>
      <c r="I31" s="18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38.25" customHeight="1" thickBot="1">
      <c r="C33" s="27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8" t="s">
        <v>20</v>
      </c>
    </row>
    <row r="34" spans="3:9" ht="13.5" customHeight="1" thickBot="1">
      <c r="C34" s="12" t="s">
        <v>21</v>
      </c>
      <c r="D34" s="29">
        <v>5943.2300000000105</v>
      </c>
      <c r="E34" s="30">
        <v>127047.84</v>
      </c>
      <c r="F34" s="30">
        <v>125769.7</v>
      </c>
      <c r="G34" s="30">
        <f>E34</f>
        <v>127047.84</v>
      </c>
      <c r="H34" s="30">
        <f aca="true" t="shared" si="0" ref="H34:H42">+D34+E34-F34</f>
        <v>7221.37000000001</v>
      </c>
      <c r="I34" s="31" t="s">
        <v>22</v>
      </c>
    </row>
    <row r="35" spans="3:10" ht="14.25" customHeight="1" thickBot="1">
      <c r="C35" s="18" t="s">
        <v>23</v>
      </c>
      <c r="D35" s="19">
        <v>1745.9</v>
      </c>
      <c r="E35" s="20">
        <v>24342.24</v>
      </c>
      <c r="F35" s="20">
        <v>24704.53</v>
      </c>
      <c r="G35" s="30">
        <v>14549.58</v>
      </c>
      <c r="H35" s="30">
        <f>+D35+E35-F35</f>
        <v>1383.6100000000042</v>
      </c>
      <c r="I35" s="32"/>
      <c r="J35" s="33"/>
    </row>
    <row r="36" spans="3:9" ht="13.5" customHeight="1" thickBot="1">
      <c r="C36" s="27" t="s">
        <v>24</v>
      </c>
      <c r="D36" s="34">
        <v>0</v>
      </c>
      <c r="E36" s="20">
        <v>0</v>
      </c>
      <c r="F36" s="20">
        <v>0</v>
      </c>
      <c r="G36" s="30"/>
      <c r="H36" s="30">
        <f t="shared" si="0"/>
        <v>0</v>
      </c>
      <c r="I36" s="35"/>
    </row>
    <row r="37" spans="3:9" ht="12.75" customHeight="1" thickBot="1">
      <c r="C37" s="18" t="s">
        <v>25</v>
      </c>
      <c r="D37" s="34">
        <v>5710.010000000009</v>
      </c>
      <c r="E37" s="20">
        <v>84187.58</v>
      </c>
      <c r="F37" s="20">
        <v>78701.11</v>
      </c>
      <c r="G37" s="30">
        <f aca="true" t="shared" si="1" ref="G37:G43">E37</f>
        <v>84187.58</v>
      </c>
      <c r="H37" s="30">
        <f t="shared" si="0"/>
        <v>11196.48000000001</v>
      </c>
      <c r="I37" s="36" t="s">
        <v>26</v>
      </c>
    </row>
    <row r="38" spans="3:9" ht="13.5" customHeight="1" thickBot="1">
      <c r="C38" s="18" t="s">
        <v>27</v>
      </c>
      <c r="D38" s="19">
        <v>2269.66</v>
      </c>
      <c r="E38" s="20">
        <v>31644.96</v>
      </c>
      <c r="F38" s="20">
        <v>32115.93</v>
      </c>
      <c r="G38" s="30">
        <v>37894.04</v>
      </c>
      <c r="H38" s="30">
        <f t="shared" si="0"/>
        <v>1798.689999999995</v>
      </c>
      <c r="I38" s="37" t="s">
        <v>28</v>
      </c>
    </row>
    <row r="39" spans="3:9" s="43" customFormat="1" ht="13.5" customHeight="1" thickBot="1">
      <c r="C39" s="38" t="s">
        <v>29</v>
      </c>
      <c r="D39" s="39">
        <v>0</v>
      </c>
      <c r="E39" s="40"/>
      <c r="F39" s="40"/>
      <c r="G39" s="30">
        <f t="shared" si="1"/>
        <v>0</v>
      </c>
      <c r="H39" s="41">
        <f t="shared" si="0"/>
        <v>0</v>
      </c>
      <c r="I39" s="42" t="s">
        <v>28</v>
      </c>
    </row>
    <row r="40" spans="3:9" ht="13.5" customHeight="1" thickBot="1">
      <c r="C40" s="18" t="s">
        <v>30</v>
      </c>
      <c r="D40" s="19">
        <v>120.86</v>
      </c>
      <c r="E40" s="23">
        <v>1685.28</v>
      </c>
      <c r="F40" s="23">
        <v>1710.34</v>
      </c>
      <c r="G40" s="30">
        <f t="shared" si="1"/>
        <v>1685.28</v>
      </c>
      <c r="H40" s="30">
        <f t="shared" si="0"/>
        <v>95.79999999999995</v>
      </c>
      <c r="I40" s="37" t="s">
        <v>31</v>
      </c>
    </row>
    <row r="41" spans="3:9" ht="13.5" customHeight="1" thickBot="1">
      <c r="C41" s="27" t="s">
        <v>32</v>
      </c>
      <c r="D41" s="19">
        <v>1887.55</v>
      </c>
      <c r="E41" s="23">
        <v>20830.5</v>
      </c>
      <c r="F41" s="23">
        <v>21164.44</v>
      </c>
      <c r="G41" s="30">
        <f t="shared" si="1"/>
        <v>20830.5</v>
      </c>
      <c r="H41" s="30">
        <f t="shared" si="0"/>
        <v>1553.6100000000006</v>
      </c>
      <c r="I41" s="36"/>
    </row>
    <row r="42" spans="3:9" s="49" customFormat="1" ht="24" customHeight="1" hidden="1" thickBot="1">
      <c r="C42" s="44" t="s">
        <v>33</v>
      </c>
      <c r="D42" s="45">
        <v>0</v>
      </c>
      <c r="E42" s="46"/>
      <c r="F42" s="46"/>
      <c r="G42" s="30">
        <f t="shared" si="1"/>
        <v>0</v>
      </c>
      <c r="H42" s="47">
        <f t="shared" si="0"/>
        <v>0</v>
      </c>
      <c r="I42" s="48" t="s">
        <v>34</v>
      </c>
    </row>
    <row r="43" spans="3:9" ht="13.5" customHeight="1" thickBot="1">
      <c r="C43" s="18" t="s">
        <v>35</v>
      </c>
      <c r="D43" s="19">
        <v>496.920000000001</v>
      </c>
      <c r="E43" s="23">
        <v>6928.08</v>
      </c>
      <c r="F43" s="23">
        <v>7031.22</v>
      </c>
      <c r="G43" s="30">
        <f t="shared" si="1"/>
        <v>6928.08</v>
      </c>
      <c r="H43" s="30">
        <f>+D43+E43-F43</f>
        <v>393.78000000000065</v>
      </c>
      <c r="I43" s="37" t="s">
        <v>36</v>
      </c>
    </row>
    <row r="44" spans="3:9" ht="13.5" customHeight="1" hidden="1" thickBot="1">
      <c r="C44" s="18" t="s">
        <v>37</v>
      </c>
      <c r="D44" s="19">
        <v>0</v>
      </c>
      <c r="E44" s="23"/>
      <c r="F44" s="23"/>
      <c r="G44" s="20"/>
      <c r="H44" s="20">
        <f>+D44+E44-F44</f>
        <v>0</v>
      </c>
      <c r="I44" s="36" t="s">
        <v>38</v>
      </c>
    </row>
    <row r="45" spans="3:9" s="50" customFormat="1" ht="17.25" customHeight="1" thickBot="1">
      <c r="C45" s="18" t="s">
        <v>18</v>
      </c>
      <c r="D45" s="26">
        <f>SUM(D34:D44)</f>
        <v>18174.130000000023</v>
      </c>
      <c r="E45" s="26">
        <f>SUM(E34:E44)</f>
        <v>296666.48000000004</v>
      </c>
      <c r="F45" s="26">
        <f>SUM(F34:F44)</f>
        <v>291197.26999999996</v>
      </c>
      <c r="G45" s="26">
        <f>SUM(G34:G44)</f>
        <v>293122.9</v>
      </c>
      <c r="H45" s="26">
        <f>SUM(H34:H44)</f>
        <v>23643.34000000002</v>
      </c>
      <c r="I45" s="35"/>
    </row>
    <row r="46" spans="3:9" ht="13.5" customHeight="1" thickBot="1">
      <c r="C46" s="51" t="s">
        <v>39</v>
      </c>
      <c r="D46" s="51"/>
      <c r="E46" s="51"/>
      <c r="F46" s="51"/>
      <c r="G46" s="51"/>
      <c r="H46" s="51"/>
      <c r="I46" s="51"/>
    </row>
    <row r="47" spans="3:9" ht="28.5" customHeight="1" thickBot="1">
      <c r="C47" s="52" t="s">
        <v>40</v>
      </c>
      <c r="D47" s="53" t="s">
        <v>41</v>
      </c>
      <c r="E47" s="54"/>
      <c r="F47" s="54"/>
      <c r="G47" s="54"/>
      <c r="H47" s="55"/>
      <c r="I47" s="56" t="s">
        <v>42</v>
      </c>
    </row>
    <row r="48" spans="3:9" ht="28.5" customHeight="1" thickBot="1">
      <c r="C48" s="57" t="s">
        <v>43</v>
      </c>
      <c r="D48" s="53" t="s">
        <v>44</v>
      </c>
      <c r="E48" s="54"/>
      <c r="F48" s="54"/>
      <c r="G48" s="54"/>
      <c r="H48" s="55"/>
      <c r="I48" s="58" t="s">
        <v>43</v>
      </c>
    </row>
    <row r="49" spans="3:8" ht="18" customHeight="1">
      <c r="C49" s="59" t="s">
        <v>45</v>
      </c>
      <c r="D49" s="59"/>
      <c r="E49" s="59"/>
      <c r="F49" s="59"/>
      <c r="G49" s="59"/>
      <c r="H49" s="60">
        <f>+H31+H45</f>
        <v>42276.800000000054</v>
      </c>
    </row>
    <row r="50" spans="3:4" ht="15">
      <c r="C50" s="62" t="s">
        <v>46</v>
      </c>
      <c r="D50" s="62"/>
    </row>
    <row r="51" ht="12.75">
      <c r="C51" s="63" t="s">
        <v>47</v>
      </c>
    </row>
    <row r="52" spans="5:6" ht="12.75">
      <c r="E52" s="64"/>
      <c r="F52" s="64"/>
    </row>
    <row r="53" spans="4:8" ht="12.75">
      <c r="D53" s="64"/>
      <c r="E53" s="64"/>
      <c r="F53" s="64"/>
      <c r="G53" s="64"/>
      <c r="H53" s="64"/>
    </row>
  </sheetData>
  <sheetProtection/>
  <mergeCells count="11">
    <mergeCell ref="C32:I32"/>
    <mergeCell ref="I34:I35"/>
    <mergeCell ref="C46:I46"/>
    <mergeCell ref="D47:H47"/>
    <mergeCell ref="D48:H48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3"/>
  <dimension ref="A13:I24"/>
  <sheetViews>
    <sheetView zoomScaleSheetLayoutView="120" zoomScalePageLayoutView="0" workbookViewId="0" topLeftCell="A7">
      <selection activeCell="D32" sqref="D32"/>
    </sheetView>
  </sheetViews>
  <sheetFormatPr defaultColWidth="9.00390625" defaultRowHeight="12.75"/>
  <cols>
    <col min="1" max="1" width="4.625" style="66" customWidth="1"/>
    <col min="2" max="2" width="12.375" style="66" customWidth="1"/>
    <col min="3" max="3" width="13.25390625" style="66" hidden="1" customWidth="1"/>
    <col min="4" max="4" width="12.125" style="66" customWidth="1"/>
    <col min="5" max="5" width="13.625" style="66" customWidth="1"/>
    <col min="6" max="6" width="13.25390625" style="66" customWidth="1"/>
    <col min="7" max="7" width="14.25390625" style="66" customWidth="1"/>
    <col min="8" max="8" width="15.125" style="66" customWidth="1"/>
    <col min="9" max="9" width="13.75390625" style="66" customWidth="1"/>
    <col min="10" max="16384" width="9.125" style="66" customWidth="1"/>
  </cols>
  <sheetData>
    <row r="13" spans="1:9" ht="15">
      <c r="A13" s="65" t="s">
        <v>48</v>
      </c>
      <c r="B13" s="65"/>
      <c r="C13" s="65"/>
      <c r="D13" s="65"/>
      <c r="E13" s="65"/>
      <c r="F13" s="65"/>
      <c r="G13" s="65"/>
      <c r="H13" s="65"/>
      <c r="I13" s="65"/>
    </row>
    <row r="14" spans="1:9" ht="15">
      <c r="A14" s="65" t="s">
        <v>49</v>
      </c>
      <c r="B14" s="65"/>
      <c r="C14" s="65"/>
      <c r="D14" s="65"/>
      <c r="E14" s="65"/>
      <c r="F14" s="65"/>
      <c r="G14" s="65"/>
      <c r="H14" s="65"/>
      <c r="I14" s="65"/>
    </row>
    <row r="15" spans="1:9" ht="15">
      <c r="A15" s="65" t="s">
        <v>50</v>
      </c>
      <c r="B15" s="65"/>
      <c r="C15" s="65"/>
      <c r="D15" s="65"/>
      <c r="E15" s="65"/>
      <c r="F15" s="65"/>
      <c r="G15" s="65"/>
      <c r="H15" s="65"/>
      <c r="I15" s="65"/>
    </row>
    <row r="16" spans="1:9" ht="60">
      <c r="A16" s="67" t="s">
        <v>51</v>
      </c>
      <c r="B16" s="67" t="s">
        <v>52</v>
      </c>
      <c r="C16" s="67" t="s">
        <v>53</v>
      </c>
      <c r="D16" s="67" t="s">
        <v>54</v>
      </c>
      <c r="E16" s="67" t="s">
        <v>55</v>
      </c>
      <c r="F16" s="68" t="s">
        <v>56</v>
      </c>
      <c r="G16" s="68" t="s">
        <v>57</v>
      </c>
      <c r="H16" s="67" t="s">
        <v>58</v>
      </c>
      <c r="I16" s="67" t="s">
        <v>59</v>
      </c>
    </row>
    <row r="17" spans="1:9" ht="15">
      <c r="A17" s="69" t="s">
        <v>60</v>
      </c>
      <c r="B17" s="70">
        <v>30.124360000000006</v>
      </c>
      <c r="C17" s="70">
        <v>0</v>
      </c>
      <c r="D17" s="70">
        <v>24.34224</v>
      </c>
      <c r="E17" s="70">
        <v>24.70453</v>
      </c>
      <c r="F17" s="70">
        <f>2.16+15.14527</f>
        <v>17.30527</v>
      </c>
      <c r="G17" s="70">
        <v>14.54958</v>
      </c>
      <c r="H17" s="70">
        <v>1.38361</v>
      </c>
      <c r="I17" s="70">
        <f>B17+D17+F17-G17</f>
        <v>57.22229000000001</v>
      </c>
    </row>
    <row r="19" ht="15">
      <c r="A19" s="66" t="s">
        <v>61</v>
      </c>
    </row>
    <row r="20" ht="15">
      <c r="A20" s="66" t="s">
        <v>62</v>
      </c>
    </row>
    <row r="21" ht="15">
      <c r="A21" s="66" t="s">
        <v>63</v>
      </c>
    </row>
    <row r="22" ht="15">
      <c r="A22" s="66" t="s">
        <v>64</v>
      </c>
    </row>
    <row r="23" ht="15">
      <c r="A23" s="66" t="s">
        <v>65</v>
      </c>
    </row>
    <row r="24" ht="15">
      <c r="A24" s="66" t="s">
        <v>66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1"/>
  <dimension ref="A1:H2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24.00390625" style="0" customWidth="1"/>
    <col min="6" max="6" width="26.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71" t="s">
        <v>67</v>
      </c>
      <c r="B1" s="71"/>
      <c r="C1" s="71"/>
      <c r="D1" s="71"/>
      <c r="E1" s="71"/>
      <c r="F1" s="71"/>
      <c r="G1" s="71"/>
      <c r="H1" s="72"/>
    </row>
    <row r="2" spans="1:7" ht="29.25" customHeight="1" thickBot="1">
      <c r="A2" s="73"/>
      <c r="B2" s="73"/>
      <c r="C2" s="73"/>
      <c r="D2" s="73"/>
      <c r="E2" s="73"/>
      <c r="F2" s="73"/>
      <c r="G2" s="73"/>
    </row>
    <row r="3" spans="1:8" ht="13.5" hidden="1" thickBot="1">
      <c r="A3" s="74"/>
      <c r="B3" s="75"/>
      <c r="C3" s="76"/>
      <c r="D3" s="75"/>
      <c r="E3" s="75"/>
      <c r="F3" s="77" t="s">
        <v>68</v>
      </c>
      <c r="G3" s="78"/>
      <c r="H3" s="75"/>
    </row>
    <row r="4" spans="1:8" ht="12.75" hidden="1">
      <c r="A4" s="79" t="s">
        <v>69</v>
      </c>
      <c r="B4" s="80" t="s">
        <v>70</v>
      </c>
      <c r="C4" s="79" t="s">
        <v>71</v>
      </c>
      <c r="D4" s="80" t="s">
        <v>72</v>
      </c>
      <c r="E4" s="81" t="s">
        <v>73</v>
      </c>
      <c r="F4" s="81"/>
      <c r="G4" s="81"/>
      <c r="H4" s="81" t="s">
        <v>74</v>
      </c>
    </row>
    <row r="5" spans="1:8" ht="12.75" hidden="1">
      <c r="A5" s="79" t="s">
        <v>75</v>
      </c>
      <c r="B5" s="80"/>
      <c r="C5" s="82"/>
      <c r="D5" s="80" t="s">
        <v>76</v>
      </c>
      <c r="E5" s="80" t="s">
        <v>77</v>
      </c>
      <c r="F5" s="80" t="s">
        <v>78</v>
      </c>
      <c r="G5" s="80" t="s">
        <v>79</v>
      </c>
      <c r="H5" s="80"/>
    </row>
    <row r="6" spans="1:8" ht="12.75" hidden="1">
      <c r="A6" s="79"/>
      <c r="B6" s="80"/>
      <c r="C6" s="82"/>
      <c r="D6" s="80" t="s">
        <v>80</v>
      </c>
      <c r="E6" s="83"/>
      <c r="F6" s="80" t="s">
        <v>81</v>
      </c>
      <c r="G6" s="80" t="s">
        <v>82</v>
      </c>
      <c r="H6" s="83"/>
    </row>
    <row r="7" spans="1:8" ht="12.75" hidden="1">
      <c r="A7" s="84"/>
      <c r="B7" s="83"/>
      <c r="C7" s="85"/>
      <c r="D7" s="83"/>
      <c r="E7" s="83"/>
      <c r="F7" s="83"/>
      <c r="G7" s="80" t="s">
        <v>83</v>
      </c>
      <c r="H7" s="83"/>
    </row>
    <row r="8" spans="1:8" ht="13.5" hidden="1" thickBot="1">
      <c r="A8" s="86"/>
      <c r="B8" s="87"/>
      <c r="C8" s="88"/>
      <c r="D8" s="87"/>
      <c r="E8" s="87"/>
      <c r="F8" s="87"/>
      <c r="G8" s="87"/>
      <c r="H8" s="87"/>
    </row>
    <row r="9" spans="1:8" ht="12.75" hidden="1">
      <c r="A9" s="75"/>
      <c r="B9" s="89"/>
      <c r="C9" s="76"/>
      <c r="D9" s="75"/>
      <c r="E9" s="75"/>
      <c r="F9" s="75"/>
      <c r="G9" s="89"/>
      <c r="H9" s="89"/>
    </row>
    <row r="10" spans="1:8" ht="25.5" hidden="1">
      <c r="A10" s="80">
        <v>1</v>
      </c>
      <c r="B10" s="90" t="s">
        <v>84</v>
      </c>
      <c r="C10" s="91" t="s">
        <v>85</v>
      </c>
      <c r="D10" s="80" t="s">
        <v>86</v>
      </c>
      <c r="E10" s="92"/>
      <c r="F10" s="92"/>
      <c r="G10" s="92">
        <f>+E10-F10</f>
        <v>0</v>
      </c>
      <c r="H10" s="93"/>
    </row>
    <row r="11" spans="1:8" ht="12.75" hidden="1">
      <c r="A11" s="80"/>
      <c r="B11" s="90"/>
      <c r="C11" s="79" t="s">
        <v>87</v>
      </c>
      <c r="D11" s="80" t="s">
        <v>88</v>
      </c>
      <c r="E11" s="92"/>
      <c r="F11" s="92"/>
      <c r="G11" s="92">
        <f>+E11-F11</f>
        <v>0</v>
      </c>
      <c r="H11" s="93"/>
    </row>
    <row r="12" spans="1:8" ht="12.75" hidden="1">
      <c r="A12" s="80"/>
      <c r="B12" s="90"/>
      <c r="C12" s="79"/>
      <c r="D12" s="80"/>
      <c r="E12" s="94"/>
      <c r="F12" s="95"/>
      <c r="G12" s="92"/>
      <c r="H12" s="93"/>
    </row>
    <row r="13" spans="1:8" ht="12.75" hidden="1">
      <c r="A13" s="80"/>
      <c r="B13" s="90"/>
      <c r="C13" s="96" t="s">
        <v>89</v>
      </c>
      <c r="D13" s="97"/>
      <c r="E13" s="98">
        <f>SUM(E10:E12)</f>
        <v>0</v>
      </c>
      <c r="F13" s="98">
        <f>SUM(F10:F12)</f>
        <v>0</v>
      </c>
      <c r="G13" s="98">
        <f>SUM(G10:G12)</f>
        <v>0</v>
      </c>
      <c r="H13" s="93"/>
    </row>
    <row r="14" spans="1:8" ht="13.5" hidden="1" thickBot="1">
      <c r="A14" s="99"/>
      <c r="B14" s="100"/>
      <c r="C14" s="101"/>
      <c r="D14" s="102"/>
      <c r="E14" s="103"/>
      <c r="F14" s="103"/>
      <c r="G14" s="104"/>
      <c r="H14" s="105"/>
    </row>
    <row r="15" spans="1:8" ht="12.75" hidden="1">
      <c r="A15" s="75"/>
      <c r="B15" s="89"/>
      <c r="C15" s="106"/>
      <c r="D15" s="107"/>
      <c r="E15" s="108"/>
      <c r="F15" s="109"/>
      <c r="G15" s="109"/>
      <c r="H15" s="110"/>
    </row>
    <row r="16" spans="1:8" ht="12.75" hidden="1">
      <c r="A16" s="83"/>
      <c r="B16" s="111" t="s">
        <v>18</v>
      </c>
      <c r="C16" s="112"/>
      <c r="D16" s="82"/>
      <c r="E16" s="113">
        <f>E13</f>
        <v>0</v>
      </c>
      <c r="F16" s="114">
        <f>+F13</f>
        <v>0</v>
      </c>
      <c r="G16" s="115">
        <f>+E16-F16</f>
        <v>0</v>
      </c>
      <c r="H16" s="93"/>
    </row>
    <row r="17" spans="1:8" ht="13.5" hidden="1" thickBot="1">
      <c r="A17" s="87"/>
      <c r="B17" s="116"/>
      <c r="C17" s="117"/>
      <c r="D17" s="118"/>
      <c r="E17" s="102"/>
      <c r="F17" s="119"/>
      <c r="G17" s="119"/>
      <c r="H17" s="119"/>
    </row>
    <row r="19" spans="1:7" ht="44.25" customHeight="1">
      <c r="A19" s="120" t="s">
        <v>90</v>
      </c>
      <c r="B19" s="120" t="s">
        <v>91</v>
      </c>
      <c r="C19" s="120" t="s">
        <v>92</v>
      </c>
      <c r="D19" s="120" t="s">
        <v>93</v>
      </c>
      <c r="E19" s="121" t="s">
        <v>94</v>
      </c>
      <c r="F19" s="120" t="s">
        <v>95</v>
      </c>
      <c r="G19" s="122"/>
    </row>
    <row r="20" spans="1:7" ht="15">
      <c r="A20" s="123">
        <v>1</v>
      </c>
      <c r="B20" s="124">
        <v>0</v>
      </c>
      <c r="C20" s="124"/>
      <c r="D20" s="124"/>
      <c r="E20" s="124"/>
      <c r="F20" s="124">
        <f>+B20+C20-D20</f>
        <v>0</v>
      </c>
      <c r="G20" s="125"/>
    </row>
    <row r="22" spans="1:5" ht="52.5" customHeight="1">
      <c r="A22" s="120" t="s">
        <v>90</v>
      </c>
      <c r="B22" s="120" t="s">
        <v>96</v>
      </c>
      <c r="C22" s="120" t="s">
        <v>97</v>
      </c>
      <c r="D22" s="120" t="s">
        <v>98</v>
      </c>
      <c r="E22" s="120" t="s">
        <v>99</v>
      </c>
    </row>
    <row r="23" spans="1:5" ht="15">
      <c r="A23" s="126">
        <v>1</v>
      </c>
      <c r="B23" s="127">
        <v>337.16</v>
      </c>
      <c r="C23" s="127">
        <f>+C20+E20</f>
        <v>0</v>
      </c>
      <c r="D23" s="127">
        <f>+F16*1000</f>
        <v>0</v>
      </c>
      <c r="E23" s="127">
        <f>+B23+C23-D23</f>
        <v>337.16</v>
      </c>
    </row>
    <row r="25" spans="2:6" ht="15">
      <c r="B25" s="128"/>
      <c r="F25" s="129" t="s">
        <v>100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2016-03-31T18:20:38Z</dcterms:created>
  <dcterms:modified xsi:type="dcterms:W3CDTF">2016-03-31T18:21:21Z</dcterms:modified>
  <cp:category/>
  <cp:version/>
  <cp:contentType/>
  <cp:contentStatus/>
</cp:coreProperties>
</file>