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<sst xmlns="http://schemas.openxmlformats.org/spreadsheetml/2006/main" count="109" uniqueCount="99">
  <si>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</si>
  <si>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</si>
  <si>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</si>
  <si>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6/2  по ул. Школьная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</si>
  <si>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</si>
  <si>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</si>
  <si>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</si>
  <si>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</si>
  <si>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</si>
  <si>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</si>
  <si>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</si>
  <si>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</si>
  <si>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</si>
  <si>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</si>
  <si>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</si>
  <si>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</si>
  <si>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</si>
  <si>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</si>
  <si>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</si>
  <si>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</si>
  <si>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</si>
  <si>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</si>
  <si>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</si>
  <si>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</si>
  <si>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</si>
  <si>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</si>
  <si>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</si>
  <si>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</si>
  <si>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 xml:space="preserve"> ООО"Экотранс"</t>
  </si>
  <si>
    <t>Аренда контейнера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</si>
  <si>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</si>
  <si>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</si>
  <si>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</si>
  <si>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</si>
  <si>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</si>
  <si>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</si>
  <si>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</si>
  <si>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</si>
  <si>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</si>
  <si>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</si>
  <si>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</si>
  <si>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</si>
  <si>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</si>
  <si>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</si>
  <si>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</si>
  <si>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</si>
  <si>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</si>
  <si>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6/2 по ул. Школьная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</si>
  <si>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</si>
  <si>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</si>
  <si>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</si>
  <si>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</si>
  <si>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</si>
  <si>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</si>
  <si>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</si>
  <si>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</si>
  <si>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</si>
  <si>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</si>
  <si>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11,87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</si>
  <si>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очистка кровли от снега и наледи - 9,67 т.р.</t>
  </si>
  <si>
    <t>ремонт ЦО -1,39 т.р.</t>
  </si>
  <si>
    <t>окраска входной двери , двери в подвал - 0,67 т.р.</t>
  </si>
  <si>
    <t>прочие - 0,14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</si>
  <si>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Школьная, д. 6/2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</si>
  <si>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</si>
  <si>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</si>
  <si>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</si>
  <si>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</si>
  <si>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</si>
  <si>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</si>
  <si>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</si>
  <si>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</si>
  <si>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</si>
  <si>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</si>
  <si>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</si>
  <si>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</si>
  <si>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</si>
  <si>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</si>
  <si>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</si>
  <si>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</si>
  <si>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6/2</t>
  </si>
  <si>
    <t>замена системы ЦО</t>
  </si>
  <si>
    <t>222 м.п.</t>
  </si>
  <si>
    <t>замена стояков ГВС и ХВС</t>
  </si>
  <si>
    <t>70 м.п.</t>
  </si>
  <si>
    <t>замена стояков ЦО</t>
  </si>
  <si>
    <t>459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</si>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</sst>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4" fontId="24" fillId="33" borderId="17" xfId="0" applyNumberFormat="1" applyFont="1" applyFill="1" applyBorder="1" applyAlignment="1">
      <alignment horizontal="right" vertical="top" wrapText="1"/>
    </xf>
    <xf numFmtId="4" fontId="25" fillId="33" borderId="17" xfId="0" applyNumberFormat="1" applyFont="1" applyFill="1" applyBorder="1" applyAlignment="1">
      <alignment vertical="top" wrapText="1"/>
    </xf>
    <xf numFmtId="4" fontId="25" fillId="33" borderId="12" xfId="0" applyNumberFormat="1" applyFont="1" applyFill="1" applyBorder="1" applyAlignment="1">
      <alignment vertical="top" wrapText="1"/>
    </xf>
    <xf numFmtId="0" fontId="24" fillId="33" borderId="17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" fontId="24" fillId="34" borderId="17" xfId="0" applyNumberFormat="1" applyFont="1" applyFill="1" applyBorder="1" applyAlignment="1">
      <alignment horizontal="right" vertical="top" wrapText="1"/>
    </xf>
    <xf numFmtId="4" fontId="24" fillId="34" borderId="17" xfId="0" applyNumberFormat="1" applyFont="1" applyFill="1" applyBorder="1" applyAlignment="1">
      <alignment vertical="top" wrapText="1"/>
    </xf>
    <xf numFmtId="4" fontId="25" fillId="34" borderId="12" xfId="0" applyNumberFormat="1" applyFont="1" applyFill="1" applyBorder="1" applyAlignment="1">
      <alignment vertical="top" wrapText="1"/>
    </xf>
    <xf numFmtId="0" fontId="26" fillId="34" borderId="17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5" fillId="0" borderId="0" xfId="52" applyFill="1" applyAlignment="1">
      <alignment horizontal="center"/>
      <protection/>
    </xf>
    <xf numFmtId="0" fontId="35" fillId="0" borderId="0" xfId="52" applyFill="1">
      <alignment/>
      <protection/>
    </xf>
    <xf numFmtId="0" fontId="35" fillId="0" borderId="22" xfId="52" applyFill="1" applyBorder="1" applyAlignment="1">
      <alignment horizontal="center" vertical="center" wrapText="1"/>
      <protection/>
    </xf>
    <xf numFmtId="0" fontId="35" fillId="0" borderId="22" xfId="52" applyFont="1" applyFill="1" applyBorder="1" applyAlignment="1">
      <alignment horizontal="center" vertical="center" wrapText="1"/>
      <protection/>
    </xf>
    <xf numFmtId="0" fontId="43" fillId="0" borderId="22" xfId="52" applyFont="1" applyFill="1" applyBorder="1" applyAlignment="1">
      <alignment horizontal="center" vertical="center"/>
      <protection/>
    </xf>
    <xf numFmtId="2" fontId="43" fillId="0" borderId="22" xfId="5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26" xfId="0" applyFont="1" applyBorder="1" applyAlignment="1">
      <alignment/>
    </xf>
    <xf numFmtId="0" fontId="0" fillId="0" borderId="24" xfId="0" applyBorder="1" applyAlignment="1">
      <alignment/>
    </xf>
    <xf numFmtId="2" fontId="33" fillId="0" borderId="19" xfId="0" applyNumberFormat="1" applyFont="1" applyBorder="1" applyAlignment="1">
      <alignment horizontal="center"/>
    </xf>
    <xf numFmtId="2" fontId="33" fillId="0" borderId="26" xfId="6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4" fontId="34" fillId="0" borderId="22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4" fillId="0" borderId="22" xfId="0" applyNumberFormat="1" applyFont="1" applyBorder="1" applyAlignment="1">
      <alignment horizontal="right"/>
    </xf>
    <xf numFmtId="0" fontId="31" fillId="0" borderId="0" xfId="0" applyFont="1" applyAlignment="1">
      <alignment horizontal="right" indent="4"/>
    </xf>
    <xf numFmtId="0" fontId="27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8"/>
  <dimension ref="C1:J53"/>
  <sheetViews>
    <sheetView tabSelected="1" workbookViewId="0" topLeftCell="C18">
      <selection activeCell="I53" sqref="I5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58" customWidth="1"/>
    <col min="4" max="4" width="14.375" style="58" customWidth="1"/>
    <col min="5" max="5" width="11.875" style="58" customWidth="1"/>
    <col min="6" max="6" width="13.25390625" style="58" customWidth="1"/>
    <col min="7" max="7" width="11.875" style="58" customWidth="1"/>
    <col min="8" max="8" width="14.375" style="58" customWidth="1"/>
    <col min="9" max="9" width="33.375" style="58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39.7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36948.73</v>
      </c>
      <c r="E27" s="20">
        <v>385945.79</v>
      </c>
      <c r="F27" s="20">
        <v>396563.22</v>
      </c>
      <c r="G27" s="20">
        <v>394563.61</v>
      </c>
      <c r="H27" s="21">
        <f>+D27+E27-F27</f>
        <v>26331.29999999999</v>
      </c>
      <c r="I27" s="22" t="s">
        <v>13</v>
      </c>
    </row>
    <row r="28" spans="3:9" ht="13.5" customHeight="1" thickBot="1">
      <c r="C28" s="18" t="s">
        <v>14</v>
      </c>
      <c r="D28" s="19">
        <v>5954.0199999999895</v>
      </c>
      <c r="E28" s="23">
        <v>80671.46</v>
      </c>
      <c r="F28" s="23">
        <v>82262.51</v>
      </c>
      <c r="G28" s="20">
        <v>85125.4</v>
      </c>
      <c r="H28" s="21">
        <f>+D28+E28-F28</f>
        <v>4362.970000000001</v>
      </c>
      <c r="I28" s="24"/>
    </row>
    <row r="29" spans="3:9" ht="13.5" customHeight="1" thickBot="1">
      <c r="C29" s="18" t="s">
        <v>15</v>
      </c>
      <c r="D29" s="19">
        <v>4329.64</v>
      </c>
      <c r="E29" s="23">
        <v>64125.12</v>
      </c>
      <c r="F29" s="23">
        <v>65276.2</v>
      </c>
      <c r="G29" s="20">
        <v>63313.66</v>
      </c>
      <c r="H29" s="21">
        <f>+D29+E29-F29</f>
        <v>3178.560000000012</v>
      </c>
      <c r="I29" s="24"/>
    </row>
    <row r="30" spans="3:9" ht="13.5" customHeight="1" thickBot="1">
      <c r="C30" s="18" t="s">
        <v>16</v>
      </c>
      <c r="D30" s="19">
        <v>2340.3600000000115</v>
      </c>
      <c r="E30" s="23">
        <v>35798.72</v>
      </c>
      <c r="F30" s="23">
        <v>36375.43</v>
      </c>
      <c r="G30" s="20">
        <v>28343.96</v>
      </c>
      <c r="H30" s="21">
        <f>+D30+E30-F30</f>
        <v>1763.650000000016</v>
      </c>
      <c r="I30" s="24"/>
    </row>
    <row r="31" spans="3:9" ht="13.5" customHeight="1" thickBot="1">
      <c r="C31" s="18" t="s">
        <v>17</v>
      </c>
      <c r="D31" s="19">
        <v>-51.51999999999907</v>
      </c>
      <c r="E31" s="23">
        <v>2210.42</v>
      </c>
      <c r="F31" s="23">
        <v>2105.3</v>
      </c>
      <c r="G31" s="20">
        <f>E31</f>
        <v>2210.42</v>
      </c>
      <c r="H31" s="21">
        <f>+D31+E31-F31</f>
        <v>53.60000000000082</v>
      </c>
      <c r="I31" s="25"/>
    </row>
    <row r="32" spans="3:9" ht="13.5" customHeight="1" thickBot="1">
      <c r="C32" s="18" t="s">
        <v>18</v>
      </c>
      <c r="D32" s="26">
        <f>SUM(D27:D31)</f>
        <v>49521.23</v>
      </c>
      <c r="E32" s="26">
        <f>SUM(E27:E31)</f>
        <v>568751.51</v>
      </c>
      <c r="F32" s="26">
        <f>SUM(F27:F31)</f>
        <v>582582.66</v>
      </c>
      <c r="G32" s="26">
        <f>SUM(G27:G31)</f>
        <v>573557.05</v>
      </c>
      <c r="H32" s="26">
        <f>SUM(H27:H31)</f>
        <v>35690.080000000016</v>
      </c>
      <c r="I32" s="18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7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8" t="s">
        <v>20</v>
      </c>
    </row>
    <row r="35" spans="3:9" ht="13.5" customHeight="1" thickBot="1">
      <c r="C35" s="12" t="s">
        <v>21</v>
      </c>
      <c r="D35" s="29">
        <v>5618.25</v>
      </c>
      <c r="E35" s="30">
        <v>167888.16</v>
      </c>
      <c r="F35" s="30">
        <v>165308.77</v>
      </c>
      <c r="G35" s="30">
        <f>E35</f>
        <v>167888.16</v>
      </c>
      <c r="H35" s="30">
        <f aca="true" t="shared" si="0" ref="H35:H43">+D35+E35-F35</f>
        <v>8197.640000000014</v>
      </c>
      <c r="I35" s="31" t="s">
        <v>22</v>
      </c>
    </row>
    <row r="36" spans="3:10" ht="14.25" customHeight="1" thickBot="1">
      <c r="C36" s="18" t="s">
        <v>23</v>
      </c>
      <c r="D36" s="19">
        <v>2042.56</v>
      </c>
      <c r="E36" s="20">
        <v>32167.2</v>
      </c>
      <c r="F36" s="20">
        <v>32639.1</v>
      </c>
      <c r="G36" s="30">
        <v>11866.47</v>
      </c>
      <c r="H36" s="30">
        <f>+D36+E36-F36</f>
        <v>1570.6600000000035</v>
      </c>
      <c r="I36" s="32"/>
      <c r="J36" s="33"/>
    </row>
    <row r="37" spans="3:9" ht="13.5" customHeight="1" thickBot="1">
      <c r="C37" s="27" t="s">
        <v>24</v>
      </c>
      <c r="D37" s="34">
        <v>0</v>
      </c>
      <c r="E37" s="20">
        <v>0</v>
      </c>
      <c r="F37" s="20">
        <v>0</v>
      </c>
      <c r="G37" s="30"/>
      <c r="H37" s="30">
        <f t="shared" si="0"/>
        <v>0</v>
      </c>
      <c r="I37" s="35"/>
    </row>
    <row r="38" spans="3:9" ht="12.75" customHeight="1" thickBot="1">
      <c r="C38" s="18" t="s">
        <v>25</v>
      </c>
      <c r="D38" s="34">
        <v>11734.62</v>
      </c>
      <c r="E38" s="20">
        <v>145267.65</v>
      </c>
      <c r="F38" s="20">
        <v>149980.18</v>
      </c>
      <c r="G38" s="30">
        <f aca="true" t="shared" si="1" ref="G38:G44">E38</f>
        <v>145267.65</v>
      </c>
      <c r="H38" s="30">
        <f t="shared" si="0"/>
        <v>7022.0899999999965</v>
      </c>
      <c r="I38" s="36" t="s">
        <v>26</v>
      </c>
    </row>
    <row r="39" spans="3:9" ht="13.5" customHeight="1" thickBot="1">
      <c r="C39" s="18" t="s">
        <v>27</v>
      </c>
      <c r="D39" s="19">
        <v>2655.31</v>
      </c>
      <c r="E39" s="20">
        <v>41817.36</v>
      </c>
      <c r="F39" s="20">
        <v>42430.82</v>
      </c>
      <c r="G39" s="30">
        <v>50075.31</v>
      </c>
      <c r="H39" s="30">
        <f t="shared" si="0"/>
        <v>2041.8499999999985</v>
      </c>
      <c r="I39" s="37" t="s">
        <v>28</v>
      </c>
    </row>
    <row r="40" spans="3:9" s="43" customFormat="1" ht="13.5" customHeight="1" thickBot="1">
      <c r="C40" s="38" t="s">
        <v>29</v>
      </c>
      <c r="D40" s="39">
        <v>0</v>
      </c>
      <c r="E40" s="40"/>
      <c r="F40" s="40"/>
      <c r="G40" s="30">
        <f t="shared" si="1"/>
        <v>0</v>
      </c>
      <c r="H40" s="41">
        <f t="shared" si="0"/>
        <v>0</v>
      </c>
      <c r="I40" s="42" t="s">
        <v>28</v>
      </c>
    </row>
    <row r="41" spans="3:9" ht="13.5" customHeight="1" thickBot="1">
      <c r="C41" s="18" t="s">
        <v>30</v>
      </c>
      <c r="D41" s="19">
        <v>141.39</v>
      </c>
      <c r="E41" s="23">
        <v>2226.96</v>
      </c>
      <c r="F41" s="23">
        <v>2259.62</v>
      </c>
      <c r="G41" s="30">
        <f t="shared" si="1"/>
        <v>2226.96</v>
      </c>
      <c r="H41" s="30">
        <f t="shared" si="0"/>
        <v>108.73000000000002</v>
      </c>
      <c r="I41" s="37" t="s">
        <v>31</v>
      </c>
    </row>
    <row r="42" spans="3:9" ht="13.5" customHeight="1" thickBot="1">
      <c r="C42" s="27" t="s">
        <v>32</v>
      </c>
      <c r="D42" s="19">
        <v>2270.2</v>
      </c>
      <c r="E42" s="23">
        <v>29035.76</v>
      </c>
      <c r="F42" s="23">
        <v>29653.93</v>
      </c>
      <c r="G42" s="30">
        <f t="shared" si="1"/>
        <v>29035.76</v>
      </c>
      <c r="H42" s="30">
        <f t="shared" si="0"/>
        <v>1652.0299999999988</v>
      </c>
      <c r="I42" s="36"/>
    </row>
    <row r="43" spans="3:9" s="48" customFormat="1" ht="13.5" thickBot="1">
      <c r="C43" s="27" t="s">
        <v>33</v>
      </c>
      <c r="D43" s="44">
        <v>0</v>
      </c>
      <c r="E43" s="45">
        <v>738.8</v>
      </c>
      <c r="F43" s="45">
        <v>738.8</v>
      </c>
      <c r="G43" s="30"/>
      <c r="H43" s="46">
        <f t="shared" si="0"/>
        <v>0</v>
      </c>
      <c r="I43" s="47"/>
    </row>
    <row r="44" spans="3:9" ht="13.5" customHeight="1" thickBot="1">
      <c r="C44" s="18" t="s">
        <v>34</v>
      </c>
      <c r="D44" s="19">
        <v>581.369999999999</v>
      </c>
      <c r="E44" s="23">
        <v>9155.4</v>
      </c>
      <c r="F44" s="23">
        <v>9289.73</v>
      </c>
      <c r="G44" s="30">
        <f t="shared" si="1"/>
        <v>9155.4</v>
      </c>
      <c r="H44" s="30">
        <f>+D44+E44-F44</f>
        <v>447.03999999999905</v>
      </c>
      <c r="I44" s="37" t="s">
        <v>35</v>
      </c>
    </row>
    <row r="45" spans="3:9" ht="13.5" customHeight="1" hidden="1" thickBot="1">
      <c r="C45" s="18" t="s">
        <v>36</v>
      </c>
      <c r="D45" s="19">
        <v>0</v>
      </c>
      <c r="E45" s="23"/>
      <c r="F45" s="23"/>
      <c r="G45" s="20"/>
      <c r="H45" s="20">
        <f>+D45+E45-F45</f>
        <v>0</v>
      </c>
      <c r="I45" s="36" t="s">
        <v>37</v>
      </c>
    </row>
    <row r="46" spans="3:9" s="49" customFormat="1" ht="14.25" customHeight="1" thickBot="1">
      <c r="C46" s="18" t="s">
        <v>18</v>
      </c>
      <c r="D46" s="26">
        <f>SUM(D35:D45)</f>
        <v>25043.7</v>
      </c>
      <c r="E46" s="26">
        <f>SUM(E35:E45)</f>
        <v>428297.29000000004</v>
      </c>
      <c r="F46" s="26">
        <f>SUM(F35:F45)</f>
        <v>432300.94999999995</v>
      </c>
      <c r="G46" s="26">
        <f>SUM(G35:G45)</f>
        <v>415515.7100000001</v>
      </c>
      <c r="H46" s="26">
        <f>SUM(H35:H45)</f>
        <v>21040.040000000008</v>
      </c>
      <c r="I46" s="35"/>
    </row>
    <row r="47" spans="3:9" ht="13.5" customHeight="1" thickBot="1">
      <c r="C47" s="50" t="s">
        <v>38</v>
      </c>
      <c r="D47" s="50"/>
      <c r="E47" s="50"/>
      <c r="F47" s="50"/>
      <c r="G47" s="50"/>
      <c r="H47" s="50"/>
      <c r="I47" s="50"/>
    </row>
    <row r="48" spans="3:9" ht="28.5" customHeight="1" thickBot="1">
      <c r="C48" s="51" t="s">
        <v>39</v>
      </c>
      <c r="D48" s="52" t="s">
        <v>40</v>
      </c>
      <c r="E48" s="53"/>
      <c r="F48" s="53"/>
      <c r="G48" s="53"/>
      <c r="H48" s="54"/>
      <c r="I48" s="55" t="s">
        <v>41</v>
      </c>
    </row>
    <row r="49" spans="3:8" ht="16.5" customHeight="1">
      <c r="C49" s="56" t="s">
        <v>42</v>
      </c>
      <c r="D49" s="56"/>
      <c r="E49" s="56"/>
      <c r="F49" s="56"/>
      <c r="G49" s="56"/>
      <c r="H49" s="57">
        <f>+H32+H46</f>
        <v>56730.120000000024</v>
      </c>
    </row>
    <row r="50" spans="3:4" ht="15">
      <c r="C50" s="59" t="s">
        <v>43</v>
      </c>
      <c r="D50" s="59"/>
    </row>
    <row r="51" ht="12.75">
      <c r="C51" s="60" t="s">
        <v>44</v>
      </c>
    </row>
    <row r="52" spans="5:6" ht="12.75">
      <c r="E52" s="61"/>
      <c r="F52" s="61"/>
    </row>
    <row r="53" spans="4:8" ht="12.75">
      <c r="D53" s="61"/>
      <c r="E53" s="61"/>
      <c r="F53" s="61"/>
      <c r="G53" s="61"/>
      <c r="H53" s="61"/>
    </row>
  </sheetData>
  <sheetProtection/>
  <mergeCells count="10">
    <mergeCell ref="C33:I33"/>
    <mergeCell ref="I35:I36"/>
    <mergeCell ref="C47:I47"/>
    <mergeCell ref="D48:H48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4"/>
  <dimension ref="A13:I23"/>
  <sheetViews>
    <sheetView zoomScaleSheetLayoutView="120" zoomScalePageLayoutView="0" workbookViewId="0" topLeftCell="A4">
      <selection activeCell="D32" sqref="D32"/>
    </sheetView>
  </sheetViews>
  <sheetFormatPr defaultColWidth="9.00390625" defaultRowHeight="12.75"/>
  <cols>
    <col min="1" max="1" width="4.625" style="63" customWidth="1"/>
    <col min="2" max="2" width="12.375" style="63" customWidth="1"/>
    <col min="3" max="3" width="13.25390625" style="63" hidden="1" customWidth="1"/>
    <col min="4" max="4" width="12.125" style="63" customWidth="1"/>
    <col min="5" max="5" width="13.625" style="63" customWidth="1"/>
    <col min="6" max="6" width="13.25390625" style="63" customWidth="1"/>
    <col min="7" max="7" width="14.25390625" style="63" customWidth="1"/>
    <col min="8" max="8" width="15.125" style="63" customWidth="1"/>
    <col min="9" max="9" width="13.75390625" style="63" customWidth="1"/>
    <col min="10" max="16384" width="9.125" style="63" customWidth="1"/>
  </cols>
  <sheetData>
    <row r="13" spans="1:9" ht="15">
      <c r="A13" s="62" t="s">
        <v>45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62" t="s">
        <v>46</v>
      </c>
      <c r="B14" s="62"/>
      <c r="C14" s="62"/>
      <c r="D14" s="62"/>
      <c r="E14" s="62"/>
      <c r="F14" s="62"/>
      <c r="G14" s="62"/>
      <c r="H14" s="62"/>
      <c r="I14" s="62"/>
    </row>
    <row r="15" spans="1:9" ht="15">
      <c r="A15" s="62" t="s">
        <v>47</v>
      </c>
      <c r="B15" s="62"/>
      <c r="C15" s="62"/>
      <c r="D15" s="62"/>
      <c r="E15" s="62"/>
      <c r="F15" s="62"/>
      <c r="G15" s="62"/>
      <c r="H15" s="62"/>
      <c r="I15" s="62"/>
    </row>
    <row r="16" spans="1:9" ht="60">
      <c r="A16" s="64" t="s">
        <v>48</v>
      </c>
      <c r="B16" s="64" t="s">
        <v>49</v>
      </c>
      <c r="C16" s="64" t="s">
        <v>50</v>
      </c>
      <c r="D16" s="64" t="s">
        <v>51</v>
      </c>
      <c r="E16" s="64" t="s">
        <v>52</v>
      </c>
      <c r="F16" s="65" t="s">
        <v>53</v>
      </c>
      <c r="G16" s="65" t="s">
        <v>54</v>
      </c>
      <c r="H16" s="64" t="s">
        <v>55</v>
      </c>
      <c r="I16" s="64" t="s">
        <v>56</v>
      </c>
    </row>
    <row r="17" spans="1:9" ht="15">
      <c r="A17" s="66" t="s">
        <v>57</v>
      </c>
      <c r="B17" s="67">
        <v>38.35674</v>
      </c>
      <c r="C17" s="67">
        <v>0</v>
      </c>
      <c r="D17" s="67">
        <v>32.1672</v>
      </c>
      <c r="E17" s="67">
        <v>32.6391</v>
      </c>
      <c r="F17" s="67">
        <v>2.16</v>
      </c>
      <c r="G17" s="67">
        <v>11.86647</v>
      </c>
      <c r="H17" s="67">
        <v>1.57066</v>
      </c>
      <c r="I17" s="67">
        <f>B17+D17+F17-G17</f>
        <v>60.81747000000001</v>
      </c>
    </row>
    <row r="19" ht="15">
      <c r="A19" s="63" t="s">
        <v>58</v>
      </c>
    </row>
    <row r="20" ht="15">
      <c r="A20" s="63" t="s">
        <v>59</v>
      </c>
    </row>
    <row r="21" ht="15">
      <c r="A21" s="63" t="s">
        <v>60</v>
      </c>
    </row>
    <row r="22" ht="15">
      <c r="A22" s="63" t="s">
        <v>61</v>
      </c>
    </row>
    <row r="23" ht="15">
      <c r="A23" s="63" t="s">
        <v>62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2"/>
  <dimension ref="A1:H26"/>
  <sheetViews>
    <sheetView zoomScalePageLayoutView="0" workbookViewId="0" topLeftCell="A1">
      <selection activeCell="B56" sqref="B56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4.25390625" style="0" customWidth="1"/>
    <col min="4" max="4" width="19.25390625" style="0" customWidth="1"/>
    <col min="5" max="5" width="27.375" style="0" customWidth="1"/>
    <col min="6" max="6" width="27.1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8" t="s">
        <v>63</v>
      </c>
      <c r="B1" s="68"/>
      <c r="C1" s="68"/>
      <c r="D1" s="68"/>
      <c r="E1" s="68"/>
      <c r="F1" s="68"/>
      <c r="G1" s="68"/>
      <c r="H1" s="69"/>
    </row>
    <row r="2" spans="1:7" ht="21.75" customHeight="1" thickBot="1">
      <c r="A2" s="70"/>
      <c r="B2" s="70"/>
      <c r="C2" s="70"/>
      <c r="D2" s="70"/>
      <c r="E2" s="70"/>
      <c r="F2" s="70"/>
      <c r="G2" s="70"/>
    </row>
    <row r="3" spans="1:8" ht="13.5" hidden="1" thickBot="1">
      <c r="A3" s="71"/>
      <c r="B3" s="72"/>
      <c r="C3" s="73"/>
      <c r="D3" s="72"/>
      <c r="E3" s="72"/>
      <c r="F3" s="74" t="s">
        <v>64</v>
      </c>
      <c r="G3" s="75"/>
      <c r="H3" s="72"/>
    </row>
    <row r="4" spans="1:8" ht="12.75" hidden="1">
      <c r="A4" s="76" t="s">
        <v>65</v>
      </c>
      <c r="B4" s="77" t="s">
        <v>66</v>
      </c>
      <c r="C4" s="76" t="s">
        <v>67</v>
      </c>
      <c r="D4" s="77" t="s">
        <v>68</v>
      </c>
      <c r="E4" s="78" t="s">
        <v>69</v>
      </c>
      <c r="F4" s="78"/>
      <c r="G4" s="78"/>
      <c r="H4" s="78" t="s">
        <v>70</v>
      </c>
    </row>
    <row r="5" spans="1:8" ht="12.75" hidden="1">
      <c r="A5" s="76" t="s">
        <v>71</v>
      </c>
      <c r="B5" s="77"/>
      <c r="C5" s="79"/>
      <c r="D5" s="77" t="s">
        <v>72</v>
      </c>
      <c r="E5" s="77" t="s">
        <v>73</v>
      </c>
      <c r="F5" s="77" t="s">
        <v>74</v>
      </c>
      <c r="G5" s="77" t="s">
        <v>75</v>
      </c>
      <c r="H5" s="77"/>
    </row>
    <row r="6" spans="1:8" ht="12.75" hidden="1">
      <c r="A6" s="76"/>
      <c r="B6" s="77"/>
      <c r="C6" s="79"/>
      <c r="D6" s="77" t="s">
        <v>76</v>
      </c>
      <c r="E6" s="80"/>
      <c r="F6" s="77" t="s">
        <v>77</v>
      </c>
      <c r="G6" s="77" t="s">
        <v>78</v>
      </c>
      <c r="H6" s="80"/>
    </row>
    <row r="7" spans="1:8" ht="12.75" hidden="1">
      <c r="A7" s="81"/>
      <c r="B7" s="80"/>
      <c r="C7" s="82"/>
      <c r="D7" s="80"/>
      <c r="E7" s="80"/>
      <c r="F7" s="80"/>
      <c r="G7" s="77" t="s">
        <v>79</v>
      </c>
      <c r="H7" s="80"/>
    </row>
    <row r="8" spans="1:8" ht="13.5" hidden="1" thickBot="1">
      <c r="A8" s="83"/>
      <c r="B8" s="84"/>
      <c r="C8" s="85"/>
      <c r="D8" s="84"/>
      <c r="E8" s="84"/>
      <c r="F8" s="84"/>
      <c r="G8" s="84"/>
      <c r="H8" s="84"/>
    </row>
    <row r="9" spans="1:8" ht="12.75" hidden="1">
      <c r="A9" s="72"/>
      <c r="B9" s="86"/>
      <c r="C9" s="73"/>
      <c r="D9" s="72"/>
      <c r="E9" s="72"/>
      <c r="F9" s="72"/>
      <c r="G9" s="86"/>
      <c r="H9" s="86"/>
    </row>
    <row r="10" spans="1:8" ht="12.75" hidden="1">
      <c r="A10" s="77">
        <v>1</v>
      </c>
      <c r="B10" s="87" t="s">
        <v>80</v>
      </c>
      <c r="C10" s="76" t="s">
        <v>81</v>
      </c>
      <c r="D10" s="77" t="s">
        <v>82</v>
      </c>
      <c r="E10" s="88"/>
      <c r="F10" s="88"/>
      <c r="G10" s="88">
        <f>+E10-F10</f>
        <v>0</v>
      </c>
      <c r="H10" s="89"/>
    </row>
    <row r="11" spans="1:8" ht="12.75" hidden="1">
      <c r="A11" s="77"/>
      <c r="B11" s="87"/>
      <c r="C11" s="76" t="s">
        <v>83</v>
      </c>
      <c r="D11" s="77" t="s">
        <v>84</v>
      </c>
      <c r="E11" s="88"/>
      <c r="F11" s="88"/>
      <c r="G11" s="88"/>
      <c r="H11" s="89"/>
    </row>
    <row r="12" spans="1:8" ht="12.75" hidden="1">
      <c r="A12" s="77"/>
      <c r="B12" s="87"/>
      <c r="C12" s="76" t="s">
        <v>85</v>
      </c>
      <c r="D12" s="77" t="s">
        <v>86</v>
      </c>
      <c r="E12" s="90"/>
      <c r="F12" s="91"/>
      <c r="G12" s="88"/>
      <c r="H12" s="89"/>
    </row>
    <row r="13" spans="1:8" ht="12.75" hidden="1">
      <c r="A13" s="77"/>
      <c r="B13" s="87"/>
      <c r="C13" s="76"/>
      <c r="D13" s="77"/>
      <c r="E13" s="90"/>
      <c r="F13" s="91"/>
      <c r="G13" s="88"/>
      <c r="H13" s="89"/>
    </row>
    <row r="14" spans="1:8" ht="12.75" hidden="1">
      <c r="A14" s="77"/>
      <c r="B14" s="87"/>
      <c r="C14" s="92" t="s">
        <v>87</v>
      </c>
      <c r="D14" s="93"/>
      <c r="E14" s="94">
        <f>SUM(E10:E12)</f>
        <v>0</v>
      </c>
      <c r="F14" s="94">
        <f>SUM(F10:F12)</f>
        <v>0</v>
      </c>
      <c r="G14" s="94">
        <f>SUM(G10:G12)</f>
        <v>0</v>
      </c>
      <c r="H14" s="89"/>
    </row>
    <row r="15" spans="1:8" ht="13.5" hidden="1" thickBot="1">
      <c r="A15" s="95"/>
      <c r="B15" s="96"/>
      <c r="C15" s="97"/>
      <c r="D15" s="98"/>
      <c r="E15" s="99"/>
      <c r="F15" s="99"/>
      <c r="G15" s="100"/>
      <c r="H15" s="101"/>
    </row>
    <row r="16" spans="1:8" ht="12.75" hidden="1">
      <c r="A16" s="72"/>
      <c r="B16" s="86"/>
      <c r="C16" s="102"/>
      <c r="D16" s="103"/>
      <c r="E16" s="104"/>
      <c r="F16" s="105"/>
      <c r="G16" s="105"/>
      <c r="H16" s="106"/>
    </row>
    <row r="17" spans="1:8" ht="12.75" hidden="1">
      <c r="A17" s="80"/>
      <c r="B17" s="107" t="s">
        <v>18</v>
      </c>
      <c r="C17" s="108"/>
      <c r="D17" s="79"/>
      <c r="E17" s="109">
        <f>E14</f>
        <v>0</v>
      </c>
      <c r="F17" s="110">
        <f>+F14</f>
        <v>0</v>
      </c>
      <c r="G17" s="111">
        <f>+E17-F17</f>
        <v>0</v>
      </c>
      <c r="H17" s="89"/>
    </row>
    <row r="18" spans="1:8" ht="13.5" hidden="1" thickBot="1">
      <c r="A18" s="84"/>
      <c r="B18" s="112"/>
      <c r="C18" s="113"/>
      <c r="D18" s="114"/>
      <c r="E18" s="98"/>
      <c r="F18" s="115"/>
      <c r="G18" s="115"/>
      <c r="H18" s="115"/>
    </row>
    <row r="20" spans="1:7" ht="51" customHeight="1">
      <c r="A20" s="116" t="s">
        <v>88</v>
      </c>
      <c r="B20" s="116" t="s">
        <v>89</v>
      </c>
      <c r="C20" s="116" t="s">
        <v>90</v>
      </c>
      <c r="D20" s="116" t="s">
        <v>91</v>
      </c>
      <c r="E20" s="117" t="s">
        <v>92</v>
      </c>
      <c r="F20" s="116" t="s">
        <v>93</v>
      </c>
      <c r="G20" s="118"/>
    </row>
    <row r="21" spans="1:7" ht="15">
      <c r="A21" s="119">
        <v>1</v>
      </c>
      <c r="B21" s="120">
        <v>0</v>
      </c>
      <c r="C21" s="120"/>
      <c r="D21" s="120"/>
      <c r="E21" s="120"/>
      <c r="F21" s="120">
        <f>+B21+C21-D21</f>
        <v>0</v>
      </c>
      <c r="G21" s="121"/>
    </row>
    <row r="23" spans="1:5" ht="53.25" customHeight="1">
      <c r="A23" s="116" t="s">
        <v>88</v>
      </c>
      <c r="B23" s="116" t="s">
        <v>94</v>
      </c>
      <c r="C23" s="116" t="s">
        <v>95</v>
      </c>
      <c r="D23" s="116" t="s">
        <v>96</v>
      </c>
      <c r="E23" s="116" t="s">
        <v>97</v>
      </c>
    </row>
    <row r="24" spans="1:5" ht="15">
      <c r="A24" s="122">
        <v>1</v>
      </c>
      <c r="B24" s="123">
        <v>328.16</v>
      </c>
      <c r="C24" s="123">
        <f>+C21+E21</f>
        <v>0</v>
      </c>
      <c r="D24" s="123">
        <f>+F17*1000</f>
        <v>0</v>
      </c>
      <c r="E24" s="123">
        <f>+B24+C24-D24</f>
        <v>328.16</v>
      </c>
    </row>
    <row r="26" spans="2:6" ht="15">
      <c r="B26" s="124"/>
      <c r="F26" s="125" t="s">
        <v>98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2016-03-31T18:21:31Z</dcterms:created>
  <dcterms:modified xsi:type="dcterms:W3CDTF">2016-03-31T18:22:15Z</dcterms:modified>
  <cp:category/>
  <cp:version/>
  <cp:contentType/>
  <cp:contentStatus/>
</cp:coreProperties>
</file>