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общий" sheetId="1" r:id="rId1"/>
    <sheet name="тек.р." sheetId="2" r:id="rId2"/>
    <sheet name="кап.р." sheetId="3" r:id="rId3"/>
  </sheets>
  <definedNames/>
  <calcPr fullCalcOnLoad="1"/>
</workbook>
</file>

<file path=xl/sharedStrings.xml><?xml version="1.0" encoding="utf-8"?>
<sst xmlns="http://schemas.openxmlformats.org/spreadsheetml/2006/main" count="96" uniqueCount="87">
  <si>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</si>
  <si>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</si>
  <si>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</si>
  <si>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3  по ул. Сосновая с 01.01.2015г. по 31.12.2015г.</t>
  </si>
  <si>
    <t>наименование</t>
  </si>
  <si>
    <t>Задолженность населения на 01.01.2015г.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</si>
  <si>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</si>
  <si>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</si>
  <si>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</si>
  <si>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</si>
  <si>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</si>
  <si>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</si>
  <si>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</si>
  <si>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</si>
  <si>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</si>
  <si>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</si>
  <si>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</si>
  <si>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</si>
  <si>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</si>
  <si>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</si>
  <si>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</si>
  <si>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</si>
  <si>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Н/2009-76 от 01.05.2009г.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</si>
  <si>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</si>
  <si>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</si>
  <si>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</si>
  <si>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</si>
  <si>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</si>
  <si>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</si>
  <si>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</si>
  <si>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</si>
  <si>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</si>
  <si>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</si>
  <si>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</si>
  <si>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</si>
  <si>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</si>
  <si>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</si>
  <si>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ЦИТ "Домашние сети" за размещение интернет оборудования 2160,00 руб. </t>
  </si>
  <si>
    <t>ЦИТ "Домашние сети"</t>
  </si>
  <si>
    <t>Общая задолженность по дому  на 01.01.2016г.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</si>
  <si>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</si>
  <si>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</si>
  <si>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</si>
  <si>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</si>
  <si>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3 по ул. Сосновая с 01.01.2015г. по 31.12.2015г.</t>
  </si>
  <si>
    <t>№                             п/п</t>
  </si>
  <si>
    <t>Остаток на 01.01.2015г.,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</si>
  <si>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</si>
  <si>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</si>
  <si>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</si>
  <si>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</si>
  <si>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</si>
  <si>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</si>
  <si>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</si>
  <si>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</si>
  <si>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3,36</t>
    </r>
    <r>
      <rPr>
        <b/>
        <sz val="11"/>
        <color indexed="8"/>
        <rFont val="Calibri"/>
        <family val="2"/>
      </rPr>
      <t xml:space="preserve"> </t>
    </r>
    <r>
      <rPr>
        <sz val="10"/>
        <rFont val="Arial Cyr"/>
        <family val="0"/>
      </rPr>
      <t>тыс.рублей, в том числе:</t>
    </r>
  </si>
  <si>
    <t>аварийное обслуживание - 2,89 т.р.</t>
  </si>
  <si>
    <t>прочее - 0,47 т.р.</t>
  </si>
  <si>
    <t>Отчет о реализации программы капитального ремонта жилого фонда ООО "УЮТ-СЕРВИС"  за период с 01 января 2015г. по 31 декабря 2015г.  по адресу г.Сертолово, ул. Сосновая, д.3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</si>
  <si>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</si>
  <si>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</si>
  <si>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</si>
  <si>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</si>
  <si>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</si>
  <si>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</si>
  <si>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</si>
  <si>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</si>
  <si>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</si>
  <si>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</si>
  <si>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</si>
  <si>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</si>
  <si>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</si>
  <si>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</si>
  <si>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</si>
  <si>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 Сосновая, д. 3</t>
  </si>
  <si>
    <t>Всего</t>
  </si>
  <si>
    <t>№ п/п</t>
  </si>
  <si>
    <t>Задолженность населения на 01.01.2015г., руб.</t>
  </si>
  <si>
    <t>Начислено за 2015 год, руб.</t>
  </si>
  <si>
    <t>Оплачено населением за 2015 год, руб.</t>
  </si>
  <si>
    <t>Доля МО Сертолово, руб.</t>
  </si>
  <si>
    <t>Задолженность населения на 01.01.2016г., руб.</t>
  </si>
  <si>
    <t>Остаток средств  на лицевом счете на 01.01.2015г., руб.</t>
  </si>
  <si>
    <t>Оплачено населением и МО Сертолово за 2015 год, руб.</t>
  </si>
  <si>
    <t>Израсходованно, руб.</t>
  </si>
  <si>
    <t>Остаток средств  на лицевом счете на 01.01.2016г., руб.</t>
  </si>
  <si>
    <t>Администрация ООО "УЮТ-СЕРВИС"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</si>
</sst>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horizontal="right" vertical="top" wrapText="1"/>
    </xf>
    <xf numFmtId="4" fontId="25" fillId="0" borderId="17" xfId="0" applyNumberFormat="1" applyFont="1" applyFill="1" applyBorder="1" applyAlignment="1">
      <alignment vertical="top" wrapText="1"/>
    </xf>
    <xf numFmtId="4" fontId="25" fillId="0" borderId="14" xfId="0" applyNumberFormat="1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vertical="top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" fontId="24" fillId="0" borderId="12" xfId="0" applyNumberFormat="1" applyFont="1" applyFill="1" applyBorder="1" applyAlignment="1">
      <alignment horizontal="right" vertical="top" wrapText="1"/>
    </xf>
    <xf numFmtId="4" fontId="25" fillId="0" borderId="12" xfId="0" applyNumberFormat="1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27" fillId="0" borderId="17" xfId="0" applyNumberFormat="1" applyFont="1" applyFill="1" applyBorder="1" applyAlignment="1">
      <alignment horizontal="right" vertical="top" wrapText="1"/>
    </xf>
    <xf numFmtId="0" fontId="19" fillId="0" borderId="17" xfId="0" applyFont="1" applyFill="1" applyBorder="1" applyAlignment="1">
      <alignment horizontal="center" vertical="top" wrapText="1"/>
    </xf>
    <xf numFmtId="0" fontId="26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9" fillId="0" borderId="2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wrapText="1"/>
    </xf>
    <xf numFmtId="4" fontId="24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7" fillId="0" borderId="21" xfId="0" applyFont="1" applyFill="1" applyBorder="1" applyAlignment="1">
      <alignment horizontal="center" vertical="top"/>
    </xf>
    <xf numFmtId="0" fontId="29" fillId="0" borderId="0" xfId="0" applyFont="1" applyFill="1" applyAlignment="1">
      <alignment/>
    </xf>
    <xf numFmtId="4" fontId="30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7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0" fontId="35" fillId="0" borderId="0" xfId="52" applyFill="1" applyAlignment="1">
      <alignment horizontal="center"/>
      <protection/>
    </xf>
    <xf numFmtId="0" fontId="35" fillId="0" borderId="0" xfId="52" applyFill="1">
      <alignment/>
      <protection/>
    </xf>
    <xf numFmtId="0" fontId="35" fillId="0" borderId="22" xfId="52" applyFill="1" applyBorder="1" applyAlignment="1">
      <alignment horizontal="center" vertical="center" wrapText="1"/>
      <protection/>
    </xf>
    <xf numFmtId="0" fontId="35" fillId="0" borderId="22" xfId="52" applyFont="1" applyFill="1" applyBorder="1" applyAlignment="1">
      <alignment horizontal="center" vertical="center" wrapText="1"/>
      <protection/>
    </xf>
    <xf numFmtId="0" fontId="43" fillId="0" borderId="22" xfId="52" applyFont="1" applyFill="1" applyBorder="1" applyAlignment="1">
      <alignment horizontal="center" vertical="center"/>
      <protection/>
    </xf>
    <xf numFmtId="2" fontId="43" fillId="0" borderId="22" xfId="52" applyNumberFormat="1" applyFont="1" applyFill="1" applyBorder="1" applyAlignment="1">
      <alignment horizontal="center" vertical="center"/>
      <protection/>
    </xf>
    <xf numFmtId="0" fontId="35" fillId="0" borderId="0" xfId="52" applyFont="1" applyFill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26" xfId="0" applyBorder="1" applyAlignment="1">
      <alignment/>
    </xf>
    <xf numFmtId="2" fontId="0" fillId="0" borderId="19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33" fillId="0" borderId="24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2" fontId="33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0" borderId="20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33" fillId="0" borderId="26" xfId="0" applyFont="1" applyBorder="1" applyAlignment="1">
      <alignment/>
    </xf>
    <xf numFmtId="0" fontId="0" fillId="0" borderId="24" xfId="0" applyBorder="1" applyAlignment="1">
      <alignment/>
    </xf>
    <xf numFmtId="2" fontId="33" fillId="0" borderId="19" xfId="0" applyNumberFormat="1" applyFont="1" applyBorder="1" applyAlignment="1">
      <alignment horizontal="center"/>
    </xf>
    <xf numFmtId="2" fontId="33" fillId="0" borderId="26" xfId="61" applyNumberFormat="1" applyFont="1" applyBorder="1" applyAlignment="1">
      <alignment horizontal="center"/>
    </xf>
    <xf numFmtId="2" fontId="33" fillId="0" borderId="2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34" fillId="0" borderId="22" xfId="0" applyFont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4" fontId="34" fillId="0" borderId="22" xfId="0" applyNumberFormat="1" applyFont="1" applyBorder="1" applyAlignment="1">
      <alignment/>
    </xf>
    <xf numFmtId="4" fontId="34" fillId="0" borderId="0" xfId="0" applyNumberFormat="1" applyFont="1" applyBorder="1" applyAlignment="1">
      <alignment/>
    </xf>
    <xf numFmtId="0" fontId="0" fillId="0" borderId="22" xfId="0" applyBorder="1" applyAlignment="1">
      <alignment/>
    </xf>
    <xf numFmtId="4" fontId="34" fillId="0" borderId="22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0"/>
  <dimension ref="C1:J53"/>
  <sheetViews>
    <sheetView tabSelected="1" zoomScalePageLayoutView="0" workbookViewId="0" topLeftCell="C14">
      <selection activeCell="E39" sqref="E39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1.625" style="47" customWidth="1"/>
    <col min="4" max="4" width="14.375" style="47" customWidth="1"/>
    <col min="5" max="5" width="11.875" style="47" customWidth="1"/>
    <col min="6" max="6" width="13.25390625" style="47" customWidth="1"/>
    <col min="7" max="7" width="11.875" style="47" customWidth="1"/>
    <col min="8" max="8" width="14.375" style="47" customWidth="1"/>
    <col min="9" max="9" width="33.375" style="47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2.75" customHeight="1">
      <c r="C22" s="7"/>
      <c r="D22" s="7"/>
      <c r="E22" s="8"/>
      <c r="F22" s="8"/>
      <c r="G22" s="8"/>
      <c r="H22" s="8"/>
      <c r="I22" s="8"/>
    </row>
    <row r="23" spans="3:9" ht="14.25">
      <c r="C23" s="9" t="s">
        <v>1</v>
      </c>
      <c r="D23" s="9"/>
      <c r="E23" s="9"/>
      <c r="F23" s="9"/>
      <c r="G23" s="9"/>
      <c r="H23" s="9"/>
      <c r="I23" s="9"/>
    </row>
    <row r="24" spans="3:9" ht="12.75">
      <c r="C24" s="10" t="s">
        <v>2</v>
      </c>
      <c r="D24" s="10"/>
      <c r="E24" s="10"/>
      <c r="F24" s="10"/>
      <c r="G24" s="10"/>
      <c r="H24" s="10"/>
      <c r="I24" s="10"/>
    </row>
    <row r="25" spans="3:9" ht="12.75">
      <c r="C25" s="10" t="s">
        <v>3</v>
      </c>
      <c r="D25" s="10"/>
      <c r="E25" s="10"/>
      <c r="F25" s="10"/>
      <c r="G25" s="10"/>
      <c r="H25" s="10"/>
      <c r="I25" s="10"/>
    </row>
    <row r="26" spans="3:9" ht="6" customHeight="1" thickBot="1">
      <c r="C26" s="11"/>
      <c r="D26" s="11"/>
      <c r="E26" s="11"/>
      <c r="F26" s="11"/>
      <c r="G26" s="11"/>
      <c r="H26" s="11"/>
      <c r="I26" s="11"/>
    </row>
    <row r="27" spans="3:9" ht="38.25" customHeight="1" thickBot="1">
      <c r="C27" s="12" t="s">
        <v>4</v>
      </c>
      <c r="D27" s="13" t="s">
        <v>5</v>
      </c>
      <c r="E27" s="14" t="s">
        <v>6</v>
      </c>
      <c r="F27" s="14" t="s">
        <v>7</v>
      </c>
      <c r="G27" s="14" t="s">
        <v>8</v>
      </c>
      <c r="H27" s="14" t="s">
        <v>9</v>
      </c>
      <c r="I27" s="13" t="s">
        <v>10</v>
      </c>
    </row>
    <row r="28" spans="3:9" ht="13.5" customHeight="1" thickBot="1">
      <c r="C28" s="15" t="s">
        <v>11</v>
      </c>
      <c r="D28" s="16"/>
      <c r="E28" s="16"/>
      <c r="F28" s="16"/>
      <c r="G28" s="16"/>
      <c r="H28" s="16"/>
      <c r="I28" s="17"/>
    </row>
    <row r="29" spans="3:9" ht="13.5" customHeight="1" thickBot="1">
      <c r="C29" s="18" t="s">
        <v>12</v>
      </c>
      <c r="D29" s="19">
        <v>146870.07</v>
      </c>
      <c r="E29" s="20">
        <v>1263265.65</v>
      </c>
      <c r="F29" s="20">
        <v>1237995.71</v>
      </c>
      <c r="G29" s="20">
        <v>1234309.74</v>
      </c>
      <c r="H29" s="21">
        <f>+D29+E29-F29</f>
        <v>172140.01</v>
      </c>
      <c r="I29" s="22" t="s">
        <v>13</v>
      </c>
    </row>
    <row r="30" spans="3:9" ht="13.5" customHeight="1" thickBot="1">
      <c r="C30" s="18" t="s">
        <v>14</v>
      </c>
      <c r="D30" s="19">
        <v>86935.16999999993</v>
      </c>
      <c r="E30" s="23">
        <v>388059.18</v>
      </c>
      <c r="F30" s="23">
        <v>360000.22</v>
      </c>
      <c r="G30" s="20">
        <v>405953.16</v>
      </c>
      <c r="H30" s="21">
        <f>+D30+E30-F30</f>
        <v>114994.12999999995</v>
      </c>
      <c r="I30" s="24"/>
    </row>
    <row r="31" spans="3:9" ht="13.5" customHeight="1" thickBot="1">
      <c r="C31" s="18" t="s">
        <v>15</v>
      </c>
      <c r="D31" s="19">
        <v>52356.71</v>
      </c>
      <c r="E31" s="23">
        <v>239080.91</v>
      </c>
      <c r="F31" s="23">
        <v>238802.96</v>
      </c>
      <c r="G31" s="20">
        <v>259212.65</v>
      </c>
      <c r="H31" s="21">
        <f>+D31+E31-F31</f>
        <v>52634.66</v>
      </c>
      <c r="I31" s="24"/>
    </row>
    <row r="32" spans="3:9" ht="13.5" customHeight="1" thickBot="1">
      <c r="C32" s="18" t="s">
        <v>16</v>
      </c>
      <c r="D32" s="19">
        <v>28450.74</v>
      </c>
      <c r="E32" s="23">
        <v>149748.85</v>
      </c>
      <c r="F32" s="23">
        <v>143059.52</v>
      </c>
      <c r="G32" s="20">
        <v>118564.99</v>
      </c>
      <c r="H32" s="21">
        <f>+D32+E32-F32</f>
        <v>35140.07000000001</v>
      </c>
      <c r="I32" s="24"/>
    </row>
    <row r="33" spans="3:9" ht="13.5" customHeight="1" thickBot="1">
      <c r="C33" s="18" t="s">
        <v>17</v>
      </c>
      <c r="D33" s="19">
        <v>-1785.37</v>
      </c>
      <c r="E33" s="23">
        <v>8561.08</v>
      </c>
      <c r="F33" s="23">
        <v>8076.47</v>
      </c>
      <c r="G33" s="20">
        <f>E33</f>
        <v>8561.08</v>
      </c>
      <c r="H33" s="21">
        <f>+D33+E33-F33</f>
        <v>-1300.7600000000002</v>
      </c>
      <c r="I33" s="25"/>
    </row>
    <row r="34" spans="3:9" ht="13.5" customHeight="1" thickBot="1">
      <c r="C34" s="18" t="s">
        <v>18</v>
      </c>
      <c r="D34" s="26">
        <f>SUM(D29:D33)</f>
        <v>312827.31999999995</v>
      </c>
      <c r="E34" s="26">
        <f>SUM(E29:E33)</f>
        <v>2048715.67</v>
      </c>
      <c r="F34" s="26">
        <f>SUM(F29:F33)</f>
        <v>1987934.88</v>
      </c>
      <c r="G34" s="26">
        <f>SUM(G29:G33)</f>
        <v>2026601.6199999999</v>
      </c>
      <c r="H34" s="26">
        <f>SUM(H29:H33)</f>
        <v>373608.1099999999</v>
      </c>
      <c r="I34" s="18"/>
    </row>
    <row r="35" spans="3:9" ht="13.5" customHeight="1" thickBot="1">
      <c r="C35" s="16" t="s">
        <v>19</v>
      </c>
      <c r="D35" s="16"/>
      <c r="E35" s="16"/>
      <c r="F35" s="16"/>
      <c r="G35" s="16"/>
      <c r="H35" s="16"/>
      <c r="I35" s="16"/>
    </row>
    <row r="36" spans="3:9" ht="38.25" customHeight="1" thickBot="1">
      <c r="C36" s="27" t="s">
        <v>4</v>
      </c>
      <c r="D36" s="13" t="s">
        <v>5</v>
      </c>
      <c r="E36" s="14" t="s">
        <v>6</v>
      </c>
      <c r="F36" s="14" t="s">
        <v>7</v>
      </c>
      <c r="G36" s="14" t="s">
        <v>8</v>
      </c>
      <c r="H36" s="14" t="s">
        <v>9</v>
      </c>
      <c r="I36" s="28" t="s">
        <v>20</v>
      </c>
    </row>
    <row r="37" spans="3:9" ht="13.5" customHeight="1" thickBot="1">
      <c r="C37" s="12" t="s">
        <v>21</v>
      </c>
      <c r="D37" s="29">
        <v>49701.02</v>
      </c>
      <c r="E37" s="30">
        <v>523169.29</v>
      </c>
      <c r="F37" s="30">
        <v>508390.55</v>
      </c>
      <c r="G37" s="30">
        <f>E37</f>
        <v>523169.29</v>
      </c>
      <c r="H37" s="30">
        <f aca="true" t="shared" si="0" ref="H37:H44">+D37+E37-F37</f>
        <v>64479.75999999995</v>
      </c>
      <c r="I37" s="31" t="s">
        <v>22</v>
      </c>
    </row>
    <row r="38" spans="3:10" ht="14.25" customHeight="1" thickBot="1">
      <c r="C38" s="18" t="s">
        <v>23</v>
      </c>
      <c r="D38" s="19">
        <v>11029.27</v>
      </c>
      <c r="E38" s="20">
        <v>111533.62</v>
      </c>
      <c r="F38" s="20">
        <v>108620.15</v>
      </c>
      <c r="G38" s="30">
        <v>3355.86</v>
      </c>
      <c r="H38" s="30">
        <f t="shared" si="0"/>
        <v>13942.740000000005</v>
      </c>
      <c r="I38" s="32"/>
      <c r="J38" s="33"/>
    </row>
    <row r="39" spans="3:9" ht="13.5" customHeight="1" thickBot="1">
      <c r="C39" s="27" t="s">
        <v>24</v>
      </c>
      <c r="D39" s="34">
        <v>19012.909999999945</v>
      </c>
      <c r="E39" s="20">
        <v>208569.84</v>
      </c>
      <c r="F39" s="20">
        <v>204055.73</v>
      </c>
      <c r="G39" s="30"/>
      <c r="H39" s="30">
        <f t="shared" si="0"/>
        <v>23527.01999999993</v>
      </c>
      <c r="I39" s="35"/>
    </row>
    <row r="40" spans="3:9" ht="12.75" customHeight="1" hidden="1" thickBot="1">
      <c r="C40" s="18" t="s">
        <v>25</v>
      </c>
      <c r="D40" s="19">
        <v>0</v>
      </c>
      <c r="E40" s="20"/>
      <c r="F40" s="20"/>
      <c r="G40" s="30">
        <f aca="true" t="shared" si="1" ref="G40:G45">E40</f>
        <v>0</v>
      </c>
      <c r="H40" s="30">
        <f t="shared" si="0"/>
        <v>0</v>
      </c>
      <c r="I40" s="36" t="s">
        <v>26</v>
      </c>
    </row>
    <row r="41" spans="3:9" ht="15" customHeight="1" thickBot="1">
      <c r="C41" s="18" t="s">
        <v>27</v>
      </c>
      <c r="D41" s="19">
        <v>13905.25</v>
      </c>
      <c r="E41" s="20">
        <v>149399.74</v>
      </c>
      <c r="F41" s="20">
        <v>144997.86</v>
      </c>
      <c r="G41" s="30">
        <v>288546.96</v>
      </c>
      <c r="H41" s="30">
        <f t="shared" si="0"/>
        <v>18307.130000000005</v>
      </c>
      <c r="I41" s="37" t="s">
        <v>28</v>
      </c>
    </row>
    <row r="42" spans="3:9" ht="15" customHeight="1" thickBot="1">
      <c r="C42" s="18" t="s">
        <v>29</v>
      </c>
      <c r="D42" s="19">
        <v>789.9599999999991</v>
      </c>
      <c r="E42" s="23">
        <v>8322.84</v>
      </c>
      <c r="F42" s="23">
        <v>8086.59</v>
      </c>
      <c r="G42" s="30">
        <f t="shared" si="1"/>
        <v>8322.84</v>
      </c>
      <c r="H42" s="30">
        <f t="shared" si="0"/>
        <v>1026.2099999999991</v>
      </c>
      <c r="I42" s="37" t="s">
        <v>30</v>
      </c>
    </row>
    <row r="43" spans="3:9" ht="13.5" customHeight="1" thickBot="1">
      <c r="C43" s="27" t="s">
        <v>31</v>
      </c>
      <c r="D43" s="19">
        <v>12634.37</v>
      </c>
      <c r="E43" s="23">
        <v>94492.89</v>
      </c>
      <c r="F43" s="23">
        <v>91843.91</v>
      </c>
      <c r="G43" s="30">
        <f t="shared" si="1"/>
        <v>94492.89</v>
      </c>
      <c r="H43" s="30">
        <f t="shared" si="0"/>
        <v>15283.349999999991</v>
      </c>
      <c r="I43" s="36"/>
    </row>
    <row r="44" spans="3:9" ht="13.5" customHeight="1" thickBot="1">
      <c r="C44" s="27" t="s">
        <v>32</v>
      </c>
      <c r="D44" s="19">
        <v>0</v>
      </c>
      <c r="E44" s="23">
        <v>4063.4</v>
      </c>
      <c r="F44" s="23">
        <v>1910.2</v>
      </c>
      <c r="G44" s="30"/>
      <c r="H44" s="30">
        <f t="shared" si="0"/>
        <v>2153.2</v>
      </c>
      <c r="I44" s="36"/>
    </row>
    <row r="45" spans="3:9" ht="13.5" customHeight="1" thickBot="1">
      <c r="C45" s="18" t="s">
        <v>33</v>
      </c>
      <c r="D45" s="19">
        <v>5112.31</v>
      </c>
      <c r="E45" s="23">
        <v>58673.6</v>
      </c>
      <c r="F45" s="23">
        <v>56739.77</v>
      </c>
      <c r="G45" s="30">
        <f t="shared" si="1"/>
        <v>58673.6</v>
      </c>
      <c r="H45" s="30">
        <f>+D45+E45-F45</f>
        <v>7046.139999999999</v>
      </c>
      <c r="I45" s="37" t="s">
        <v>34</v>
      </c>
    </row>
    <row r="46" spans="3:9" s="38" customFormat="1" ht="13.5" customHeight="1" thickBot="1">
      <c r="C46" s="18" t="s">
        <v>18</v>
      </c>
      <c r="D46" s="26">
        <f>SUM(D37:D45)</f>
        <v>112185.08999999994</v>
      </c>
      <c r="E46" s="26">
        <f>SUM(E37:E45)</f>
        <v>1158225.2199999997</v>
      </c>
      <c r="F46" s="26">
        <f>SUM(F37:F45)</f>
        <v>1124644.7599999998</v>
      </c>
      <c r="G46" s="26">
        <f>SUM(G37:G45)</f>
        <v>976561.4400000001</v>
      </c>
      <c r="H46" s="26">
        <f>SUM(H37:H45)</f>
        <v>145765.54999999993</v>
      </c>
      <c r="I46" s="35"/>
    </row>
    <row r="47" spans="3:9" ht="13.5" customHeight="1" thickBot="1">
      <c r="C47" s="39" t="s">
        <v>35</v>
      </c>
      <c r="D47" s="39"/>
      <c r="E47" s="39"/>
      <c r="F47" s="39"/>
      <c r="G47" s="39"/>
      <c r="H47" s="39"/>
      <c r="I47" s="39"/>
    </row>
    <row r="48" spans="3:9" ht="28.5" customHeight="1" thickBot="1">
      <c r="C48" s="40" t="s">
        <v>36</v>
      </c>
      <c r="D48" s="41" t="s">
        <v>37</v>
      </c>
      <c r="E48" s="42"/>
      <c r="F48" s="42"/>
      <c r="G48" s="42"/>
      <c r="H48" s="43"/>
      <c r="I48" s="44" t="s">
        <v>38</v>
      </c>
    </row>
    <row r="49" spans="3:8" ht="19.5" customHeight="1">
      <c r="C49" s="45" t="s">
        <v>39</v>
      </c>
      <c r="D49" s="45"/>
      <c r="E49" s="45"/>
      <c r="F49" s="45"/>
      <c r="G49" s="45"/>
      <c r="H49" s="46">
        <f>+H34+H46</f>
        <v>519373.65999999986</v>
      </c>
    </row>
    <row r="50" spans="3:4" ht="15" hidden="1">
      <c r="C50" s="48" t="s">
        <v>40</v>
      </c>
      <c r="D50" s="48"/>
    </row>
    <row r="51" ht="12.75" customHeight="1">
      <c r="C51" s="49" t="s">
        <v>41</v>
      </c>
    </row>
    <row r="52" spans="3:8" ht="12.75">
      <c r="C52" s="2"/>
      <c r="D52" s="2"/>
      <c r="E52" s="2"/>
      <c r="F52" s="2"/>
      <c r="G52" s="2"/>
      <c r="H52" s="2"/>
    </row>
    <row r="53" spans="3:8" ht="15" customHeight="1">
      <c r="C53" s="48"/>
      <c r="D53" s="50"/>
      <c r="E53" s="50"/>
      <c r="F53" s="50"/>
      <c r="G53" s="50"/>
      <c r="H53" s="50"/>
    </row>
  </sheetData>
  <sheetProtection/>
  <mergeCells count="10">
    <mergeCell ref="C35:I35"/>
    <mergeCell ref="I37:I38"/>
    <mergeCell ref="C47:I47"/>
    <mergeCell ref="D48:H48"/>
    <mergeCell ref="C23:I23"/>
    <mergeCell ref="C24:I24"/>
    <mergeCell ref="C25:I25"/>
    <mergeCell ref="C26:I26"/>
    <mergeCell ref="C28:I28"/>
    <mergeCell ref="I29:I33"/>
  </mergeCells>
  <printOptions/>
  <pageMargins left="0.7874015748031497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6"/>
  <dimension ref="A13:I31"/>
  <sheetViews>
    <sheetView zoomScaleSheetLayoutView="120" zoomScalePageLayoutView="0" workbookViewId="0" topLeftCell="A8">
      <selection activeCell="D32" sqref="D32"/>
    </sheetView>
  </sheetViews>
  <sheetFormatPr defaultColWidth="9.00390625" defaultRowHeight="12.75"/>
  <cols>
    <col min="1" max="1" width="4.625" style="52" customWidth="1"/>
    <col min="2" max="2" width="12.375" style="52" customWidth="1"/>
    <col min="3" max="3" width="13.25390625" style="52" hidden="1" customWidth="1"/>
    <col min="4" max="4" width="12.125" style="52" customWidth="1"/>
    <col min="5" max="5" width="13.625" style="52" customWidth="1"/>
    <col min="6" max="6" width="13.25390625" style="52" customWidth="1"/>
    <col min="7" max="7" width="14.25390625" style="52" customWidth="1"/>
    <col min="8" max="8" width="15.125" style="52" customWidth="1"/>
    <col min="9" max="9" width="13.75390625" style="52" customWidth="1"/>
    <col min="10" max="16384" width="9.125" style="52" customWidth="1"/>
  </cols>
  <sheetData>
    <row r="13" spans="1:9" ht="15">
      <c r="A13" s="51" t="s">
        <v>42</v>
      </c>
      <c r="B13" s="51"/>
      <c r="C13" s="51"/>
      <c r="D13" s="51"/>
      <c r="E13" s="51"/>
      <c r="F13" s="51"/>
      <c r="G13" s="51"/>
      <c r="H13" s="51"/>
      <c r="I13" s="51"/>
    </row>
    <row r="14" spans="1:9" ht="15">
      <c r="A14" s="51" t="s">
        <v>43</v>
      </c>
      <c r="B14" s="51"/>
      <c r="C14" s="51"/>
      <c r="D14" s="51"/>
      <c r="E14" s="51"/>
      <c r="F14" s="51"/>
      <c r="G14" s="51"/>
      <c r="H14" s="51"/>
      <c r="I14" s="51"/>
    </row>
    <row r="15" spans="1:9" ht="15">
      <c r="A15" s="51" t="s">
        <v>44</v>
      </c>
      <c r="B15" s="51"/>
      <c r="C15" s="51"/>
      <c r="D15" s="51"/>
      <c r="E15" s="51"/>
      <c r="F15" s="51"/>
      <c r="G15" s="51"/>
      <c r="H15" s="51"/>
      <c r="I15" s="51"/>
    </row>
    <row r="16" spans="1:9" ht="60">
      <c r="A16" s="53" t="s">
        <v>45</v>
      </c>
      <c r="B16" s="53" t="s">
        <v>46</v>
      </c>
      <c r="C16" s="53" t="s">
        <v>47</v>
      </c>
      <c r="D16" s="53" t="s">
        <v>48</v>
      </c>
      <c r="E16" s="53" t="s">
        <v>49</v>
      </c>
      <c r="F16" s="54" t="s">
        <v>50</v>
      </c>
      <c r="G16" s="54" t="s">
        <v>51</v>
      </c>
      <c r="H16" s="53" t="s">
        <v>52</v>
      </c>
      <c r="I16" s="53" t="s">
        <v>53</v>
      </c>
    </row>
    <row r="17" spans="1:9" ht="15">
      <c r="A17" s="55" t="s">
        <v>54</v>
      </c>
      <c r="B17" s="56">
        <v>-95.2339</v>
      </c>
      <c r="C17" s="56"/>
      <c r="D17" s="56">
        <v>111.53362</v>
      </c>
      <c r="E17" s="56">
        <v>108.62015</v>
      </c>
      <c r="F17" s="56">
        <v>2.16</v>
      </c>
      <c r="G17" s="56">
        <v>3.35586</v>
      </c>
      <c r="H17" s="56">
        <v>13.94274</v>
      </c>
      <c r="I17" s="56">
        <f>B17+D17+F17-G17</f>
        <v>15.103859999999994</v>
      </c>
    </row>
    <row r="19" ht="15">
      <c r="A19" s="52" t="s">
        <v>55</v>
      </c>
    </row>
    <row r="20" ht="15">
      <c r="A20" s="52" t="s">
        <v>56</v>
      </c>
    </row>
    <row r="21" ht="15">
      <c r="A21" s="52" t="s">
        <v>57</v>
      </c>
    </row>
    <row r="24" ht="15">
      <c r="A24" s="57"/>
    </row>
    <row r="25" ht="15">
      <c r="A25" s="57"/>
    </row>
    <row r="29" ht="15">
      <c r="A29" s="57"/>
    </row>
    <row r="30" ht="15">
      <c r="A30" s="57"/>
    </row>
    <row r="31" ht="15">
      <c r="A31" s="57"/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9"/>
  <dimension ref="A1:G24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5.625" style="0" customWidth="1"/>
    <col min="2" max="2" width="24.375" style="0" customWidth="1"/>
    <col min="3" max="3" width="34.25390625" style="0" customWidth="1"/>
    <col min="4" max="4" width="19.25390625" style="0" customWidth="1"/>
    <col min="5" max="5" width="22.25390625" style="0" customWidth="1"/>
    <col min="6" max="6" width="17.25390625" style="0" customWidth="1"/>
    <col min="7" max="7" width="11.25390625" style="0" customWidth="1"/>
  </cols>
  <sheetData>
    <row r="1" spans="1:7" ht="30.75" customHeight="1">
      <c r="A1" s="58" t="s">
        <v>58</v>
      </c>
      <c r="B1" s="58"/>
      <c r="C1" s="58"/>
      <c r="D1" s="58"/>
      <c r="E1" s="58"/>
      <c r="F1" s="58"/>
      <c r="G1" s="58"/>
    </row>
    <row r="2" spans="1:7" ht="29.25" customHeight="1">
      <c r="A2" s="58"/>
      <c r="B2" s="58"/>
      <c r="C2" s="58"/>
      <c r="D2" s="58"/>
      <c r="E2" s="58"/>
      <c r="F2" s="58"/>
      <c r="G2" s="58"/>
    </row>
    <row r="3" spans="1:7" ht="13.5" hidden="1" thickBot="1">
      <c r="A3" s="59"/>
      <c r="B3" s="60"/>
      <c r="C3" s="61"/>
      <c r="D3" s="60"/>
      <c r="E3" s="60"/>
      <c r="F3" s="62" t="s">
        <v>59</v>
      </c>
      <c r="G3" s="63"/>
    </row>
    <row r="4" spans="1:7" ht="12.75" hidden="1">
      <c r="A4" s="64" t="s">
        <v>60</v>
      </c>
      <c r="B4" s="65" t="s">
        <v>61</v>
      </c>
      <c r="C4" s="64" t="s">
        <v>62</v>
      </c>
      <c r="D4" s="65" t="s">
        <v>63</v>
      </c>
      <c r="E4" s="66" t="s">
        <v>64</v>
      </c>
      <c r="F4" s="66"/>
      <c r="G4" s="66"/>
    </row>
    <row r="5" spans="1:7" ht="12.75" hidden="1">
      <c r="A5" s="64" t="s">
        <v>65</v>
      </c>
      <c r="B5" s="65"/>
      <c r="C5" s="67"/>
      <c r="D5" s="65" t="s">
        <v>66</v>
      </c>
      <c r="E5" s="65" t="s">
        <v>67</v>
      </c>
      <c r="F5" s="65" t="s">
        <v>68</v>
      </c>
      <c r="G5" s="65" t="s">
        <v>69</v>
      </c>
    </row>
    <row r="6" spans="1:7" ht="12.75" hidden="1">
      <c r="A6" s="64"/>
      <c r="B6" s="65"/>
      <c r="C6" s="67"/>
      <c r="D6" s="65" t="s">
        <v>70</v>
      </c>
      <c r="E6" s="65"/>
      <c r="F6" s="65" t="s">
        <v>71</v>
      </c>
      <c r="G6" s="65" t="s">
        <v>72</v>
      </c>
    </row>
    <row r="7" spans="1:7" ht="12.75" hidden="1">
      <c r="A7" s="68"/>
      <c r="B7" s="69"/>
      <c r="C7" s="70"/>
      <c r="D7" s="69"/>
      <c r="E7" s="69"/>
      <c r="F7" s="69"/>
      <c r="G7" s="65" t="s">
        <v>73</v>
      </c>
    </row>
    <row r="8" spans="1:7" ht="13.5" hidden="1" thickBot="1">
      <c r="A8" s="71"/>
      <c r="B8" s="72"/>
      <c r="C8" s="73"/>
      <c r="D8" s="72"/>
      <c r="E8" s="72"/>
      <c r="F8" s="72"/>
      <c r="G8" s="72"/>
    </row>
    <row r="9" spans="1:7" ht="12.75" hidden="1">
      <c r="A9" s="60"/>
      <c r="B9" s="74"/>
      <c r="C9" s="61"/>
      <c r="D9" s="60"/>
      <c r="E9" s="60"/>
      <c r="F9" s="60"/>
      <c r="G9" s="74"/>
    </row>
    <row r="10" spans="1:7" ht="12.75" hidden="1">
      <c r="A10" s="65">
        <v>1</v>
      </c>
      <c r="B10" s="75" t="s">
        <v>74</v>
      </c>
      <c r="C10" s="64"/>
      <c r="D10" s="65"/>
      <c r="E10" s="76"/>
      <c r="F10" s="76"/>
      <c r="G10" s="77">
        <f>+E10-F10</f>
        <v>0</v>
      </c>
    </row>
    <row r="11" spans="1:7" ht="12.75" hidden="1">
      <c r="A11" s="65"/>
      <c r="B11" s="75"/>
      <c r="C11" s="64"/>
      <c r="D11" s="65"/>
      <c r="E11" s="76"/>
      <c r="F11" s="76"/>
      <c r="G11" s="77"/>
    </row>
    <row r="12" spans="1:7" ht="12.75" hidden="1">
      <c r="A12" s="65"/>
      <c r="B12" s="75"/>
      <c r="C12" s="78" t="s">
        <v>75</v>
      </c>
      <c r="D12" s="79"/>
      <c r="E12" s="80">
        <f>SUM(E10:E11)</f>
        <v>0</v>
      </c>
      <c r="F12" s="80">
        <f>SUM(F10:F11)</f>
        <v>0</v>
      </c>
      <c r="G12" s="80">
        <f>SUM(G10:G11)</f>
        <v>0</v>
      </c>
    </row>
    <row r="13" spans="1:7" ht="13.5" hidden="1" thickBot="1">
      <c r="A13" s="81"/>
      <c r="B13" s="82"/>
      <c r="C13" s="83"/>
      <c r="D13" s="84"/>
      <c r="E13" s="85"/>
      <c r="F13" s="85"/>
      <c r="G13" s="86"/>
    </row>
    <row r="14" spans="1:7" ht="12.75" hidden="1">
      <c r="A14" s="60"/>
      <c r="B14" s="74"/>
      <c r="C14" s="87"/>
      <c r="D14" s="88"/>
      <c r="E14" s="89"/>
      <c r="F14" s="90"/>
      <c r="G14" s="90"/>
    </row>
    <row r="15" spans="1:7" ht="12.75" hidden="1">
      <c r="A15" s="69"/>
      <c r="B15" s="91" t="s">
        <v>18</v>
      </c>
      <c r="C15" s="92"/>
      <c r="D15" s="67"/>
      <c r="E15" s="93">
        <f>E12</f>
        <v>0</v>
      </c>
      <c r="F15" s="94">
        <f>+F12</f>
        <v>0</v>
      </c>
      <c r="G15" s="95">
        <f>+E15-F15</f>
        <v>0</v>
      </c>
    </row>
    <row r="16" spans="1:7" ht="13.5" hidden="1" thickBot="1">
      <c r="A16" s="72"/>
      <c r="B16" s="96"/>
      <c r="C16" s="97"/>
      <c r="D16" s="98"/>
      <c r="E16" s="84"/>
      <c r="F16" s="99"/>
      <c r="G16" s="99"/>
    </row>
    <row r="18" spans="1:7" ht="63.75" customHeight="1">
      <c r="A18" s="100" t="s">
        <v>76</v>
      </c>
      <c r="B18" s="100" t="s">
        <v>77</v>
      </c>
      <c r="C18" s="100" t="s">
        <v>78</v>
      </c>
      <c r="D18" s="100" t="s">
        <v>79</v>
      </c>
      <c r="E18" s="101" t="s">
        <v>80</v>
      </c>
      <c r="F18" s="100" t="s">
        <v>81</v>
      </c>
      <c r="G18" s="102"/>
    </row>
    <row r="19" spans="1:7" ht="15">
      <c r="A19" s="103">
        <v>1</v>
      </c>
      <c r="B19" s="104">
        <v>19012.91</v>
      </c>
      <c r="C19" s="104">
        <v>208569.84</v>
      </c>
      <c r="D19" s="104">
        <v>204055.73</v>
      </c>
      <c r="E19" s="104"/>
      <c r="F19" s="104">
        <f>+B19+C19-D19</f>
        <v>23527.01999999999</v>
      </c>
      <c r="G19" s="105"/>
    </row>
    <row r="21" spans="1:5" ht="60" customHeight="1">
      <c r="A21" s="100" t="s">
        <v>76</v>
      </c>
      <c r="B21" s="100" t="s">
        <v>82</v>
      </c>
      <c r="C21" s="100" t="s">
        <v>83</v>
      </c>
      <c r="D21" s="100" t="s">
        <v>84</v>
      </c>
      <c r="E21" s="100" t="s">
        <v>85</v>
      </c>
    </row>
    <row r="22" spans="1:5" ht="15">
      <c r="A22" s="106">
        <v>1</v>
      </c>
      <c r="B22" s="107">
        <v>-389200.31</v>
      </c>
      <c r="C22" s="107">
        <f>+C19+E19</f>
        <v>208569.84</v>
      </c>
      <c r="D22" s="107"/>
      <c r="E22" s="107">
        <f>+B22+C22-D22</f>
        <v>-180630.47</v>
      </c>
    </row>
    <row r="23" spans="1:5" ht="12.75">
      <c r="A23" s="70"/>
      <c r="B23" s="70"/>
      <c r="C23" s="108"/>
      <c r="D23" s="108"/>
      <c r="E23" s="67"/>
    </row>
    <row r="24" ht="12.75">
      <c r="B24" t="s">
        <v>86</v>
      </c>
    </row>
  </sheetData>
  <sheetProtection/>
  <mergeCells count="2">
    <mergeCell ref="A1:G2"/>
    <mergeCell ref="F3:G3"/>
  </mergeCells>
  <printOptions horizontalCentered="1"/>
  <pageMargins left="0" right="0" top="3.1496062992125986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2016-03-31T17:58:31Z</dcterms:created>
  <dcterms:modified xsi:type="dcterms:W3CDTF">2016-03-31T17:59:23Z</dcterms:modified>
  <cp:category/>
  <cp:version/>
  <cp:contentType/>
  <cp:contentStatus/>
</cp:coreProperties>
</file>