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<sst xmlns="http://schemas.openxmlformats.org/spreadsheetml/2006/main" count="114" uniqueCount="105">
  <si>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</si>
  <si>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</si>
  <si>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</si>
  <si>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Центральная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</si>
  <si>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</si>
  <si>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</si>
  <si>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</si>
  <si>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</si>
  <si>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</si>
  <si>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</si>
  <si>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</si>
  <si>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</si>
  <si>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</si>
  <si>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</si>
  <si>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</si>
  <si>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</si>
  <si>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</si>
  <si>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</si>
  <si>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</si>
  <si>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</si>
  <si>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</si>
  <si>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</si>
  <si>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Н/2011-93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</si>
  <si>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</si>
  <si>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</si>
  <si>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</si>
  <si>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</si>
  <si>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</si>
  <si>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</si>
  <si>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</si>
  <si>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</si>
  <si>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Повышающий коэффициент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</si>
  <si>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</si>
  <si>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</si>
  <si>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</si>
  <si>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</si>
  <si>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</si>
  <si>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4320.00 руб., ОАО "Вымпелком" 3150.00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</si>
  <si>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</si>
  <si>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</si>
  <si>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</si>
  <si>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</si>
  <si>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</si>
  <si>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</si>
  <si>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</si>
  <si>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</si>
  <si>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</si>
  <si>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</si>
  <si>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</si>
  <si>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</si>
  <si>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</si>
  <si>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</si>
  <si>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</si>
  <si>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</si>
  <si>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</si>
  <si>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395,38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</si>
  <si>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лифтового оборудования - 158,79 т.р.</t>
  </si>
  <si>
    <t>обслуживание КУУТЭ - 36,16 т.р.</t>
  </si>
  <si>
    <t>ремонт стен, окон, перил - 33,42 т.р.</t>
  </si>
  <si>
    <t>изготовление и монтаж пандусов - 3,78 т.р.</t>
  </si>
  <si>
    <t>ремонт ЦО - 0,61 т.р.</t>
  </si>
  <si>
    <t>ремонт систем ХВС и ГВС -117,97 т.р.</t>
  </si>
  <si>
    <t>водомерный узел - 0,50 т.р.</t>
  </si>
  <si>
    <t>очистка крыши от снега - 38,39 т.р.</t>
  </si>
  <si>
    <t>окраска входных дверей, дверей в МК, лестничных ограждений - 4,48 т.р.</t>
  </si>
  <si>
    <t>ремонт кровли - 0,30 т.р.</t>
  </si>
  <si>
    <t>прочие - 0,98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</si>
  <si>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Центральная,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</si>
  <si>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</si>
  <si>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</si>
  <si>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</si>
  <si>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</si>
  <si>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</si>
  <si>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</si>
  <si>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</si>
  <si>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</si>
  <si>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</si>
  <si>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</si>
  <si>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</si>
  <si>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</si>
  <si>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</si>
  <si>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</si>
  <si>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</si>
  <si>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</si>
  <si>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д.3</t>
  </si>
  <si>
    <t xml:space="preserve">Замена электроснабжающих магистральных стояков квартирных потребителей </t>
  </si>
  <si>
    <t>подъезды №1,2</t>
  </si>
  <si>
    <t>замена стояков ГВС и ХВС</t>
  </si>
  <si>
    <t>420 м.п.</t>
  </si>
  <si>
    <t>замена стояков ЦО</t>
  </si>
  <si>
    <t>1848 м.п.</t>
  </si>
  <si>
    <t>замена стояков полотенцесушителей</t>
  </si>
  <si>
    <t>330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</si>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</sst>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1" xfId="52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/>
      <protection/>
    </xf>
    <xf numFmtId="2" fontId="44" fillId="0" borderId="21" xfId="52" applyNumberFormat="1" applyFont="1" applyFill="1" applyBorder="1" applyAlignment="1">
      <alignment horizontal="center" vertical="center"/>
      <protection/>
    </xf>
    <xf numFmtId="0" fontId="36" fillId="0" borderId="0" xfId="52" applyFont="1" applyFill="1">
      <alignment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24" fillId="0" borderId="0" xfId="0" applyFont="1" applyAlignment="1">
      <alignment horizontal="center" vertical="center" wrapText="1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5" xfId="0" applyFont="1" applyBorder="1" applyAlignment="1">
      <alignment/>
    </xf>
    <xf numFmtId="0" fontId="34" fillId="0" borderId="25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21" xfId="0" applyBorder="1" applyAlignment="1">
      <alignment/>
    </xf>
    <xf numFmtId="4" fontId="35" fillId="0" borderId="21" xfId="0" applyNumberFormat="1" applyFont="1" applyBorder="1" applyAlignment="1">
      <alignment horizontal="right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/>
  <dimension ref="C1:J55"/>
  <sheetViews>
    <sheetView tabSelected="1" zoomScalePageLayoutView="0" workbookViewId="0" topLeftCell="C15">
      <selection activeCell="F38" sqref="F3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2.2539062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39.7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9" ht="13.5" customHeight="1" thickBot="1">
      <c r="C28" s="15" t="s">
        <v>11</v>
      </c>
      <c r="D28" s="16"/>
      <c r="E28" s="16"/>
      <c r="F28" s="16"/>
      <c r="G28" s="16"/>
      <c r="H28" s="16"/>
      <c r="I28" s="17"/>
    </row>
    <row r="29" spans="3:9" ht="13.5" customHeight="1" thickBot="1">
      <c r="C29" s="18" t="s">
        <v>12</v>
      </c>
      <c r="D29" s="19">
        <v>231935.51</v>
      </c>
      <c r="E29" s="20">
        <v>2251376.33</v>
      </c>
      <c r="F29" s="20">
        <v>2212857.81</v>
      </c>
      <c r="G29" s="20">
        <v>2233111.92</v>
      </c>
      <c r="H29" s="20">
        <f>+D29+E29-F29</f>
        <v>270454.0299999998</v>
      </c>
      <c r="I29" s="21" t="s">
        <v>13</v>
      </c>
    </row>
    <row r="30" spans="3:9" ht="13.5" customHeight="1" thickBot="1">
      <c r="C30" s="18" t="s">
        <v>14</v>
      </c>
      <c r="D30" s="19">
        <v>123179</v>
      </c>
      <c r="E30" s="22">
        <v>683818.93</v>
      </c>
      <c r="F30" s="22">
        <v>603439.98</v>
      </c>
      <c r="G30" s="20">
        <v>767162.03</v>
      </c>
      <c r="H30" s="20">
        <f>+D30+E30-F30</f>
        <v>203557.95000000007</v>
      </c>
      <c r="I30" s="23"/>
    </row>
    <row r="31" spans="3:9" ht="13.5" customHeight="1" thickBot="1">
      <c r="C31" s="18" t="s">
        <v>15</v>
      </c>
      <c r="D31" s="19">
        <v>61732.61999999994</v>
      </c>
      <c r="E31" s="22">
        <v>476735.25</v>
      </c>
      <c r="F31" s="22">
        <v>436252.39</v>
      </c>
      <c r="G31" s="20">
        <v>483367.86</v>
      </c>
      <c r="H31" s="20">
        <f>+D31+E31-F31</f>
        <v>102215.47999999986</v>
      </c>
      <c r="I31" s="23"/>
    </row>
    <row r="32" spans="3:9" ht="13.5" customHeight="1" thickBot="1">
      <c r="C32" s="18" t="s">
        <v>16</v>
      </c>
      <c r="D32" s="19">
        <v>38221.92</v>
      </c>
      <c r="E32" s="22">
        <v>272076.8</v>
      </c>
      <c r="F32" s="22">
        <v>247917.17</v>
      </c>
      <c r="G32" s="20">
        <v>215419.24</v>
      </c>
      <c r="H32" s="20">
        <f>+D32+E32-F32</f>
        <v>62381.54999999996</v>
      </c>
      <c r="I32" s="23"/>
    </row>
    <row r="33" spans="3:9" ht="13.5" customHeight="1" thickBot="1">
      <c r="C33" s="18" t="s">
        <v>17</v>
      </c>
      <c r="D33" s="19">
        <v>-684.4699999999939</v>
      </c>
      <c r="E33" s="22">
        <v>33043.62</v>
      </c>
      <c r="F33" s="22">
        <v>29433.35</v>
      </c>
      <c r="G33" s="20">
        <f>E33</f>
        <v>33043.62</v>
      </c>
      <c r="H33" s="20">
        <f>+D33+E33-F33</f>
        <v>2925.80000000001</v>
      </c>
      <c r="I33" s="24"/>
    </row>
    <row r="34" spans="3:9" ht="13.5" customHeight="1" thickBot="1">
      <c r="C34" s="18" t="s">
        <v>18</v>
      </c>
      <c r="D34" s="25">
        <f>SUM(D29:D33)</f>
        <v>454384.57999999996</v>
      </c>
      <c r="E34" s="25">
        <f>SUM(E29:E33)</f>
        <v>3717050.93</v>
      </c>
      <c r="F34" s="25">
        <f>SUM(F29:F33)</f>
        <v>3529900.7</v>
      </c>
      <c r="G34" s="25">
        <f>SUM(G29:G33)</f>
        <v>3732104.67</v>
      </c>
      <c r="H34" s="25">
        <f>SUM(H29:H33)</f>
        <v>641534.8099999997</v>
      </c>
      <c r="I34" s="26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>
      <c r="C36" s="27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8" t="s">
        <v>20</v>
      </c>
    </row>
    <row r="37" spans="3:9" ht="13.5" customHeight="1" thickBot="1">
      <c r="C37" s="12" t="s">
        <v>21</v>
      </c>
      <c r="D37" s="29">
        <v>98602.55</v>
      </c>
      <c r="E37" s="30">
        <f>1480704.15+1835.22+181.96+3797.97+968.08</f>
        <v>1487487.38</v>
      </c>
      <c r="F37" s="30">
        <f>941.57+3693.95+176.43+1779.4+1426515.64</f>
        <v>1433106.99</v>
      </c>
      <c r="G37" s="30">
        <f>E37</f>
        <v>1487487.38</v>
      </c>
      <c r="H37" s="30">
        <f>+D37+E37-F37</f>
        <v>152982.93999999994</v>
      </c>
      <c r="I37" s="31" t="s">
        <v>22</v>
      </c>
    </row>
    <row r="38" spans="3:10" ht="14.25" customHeight="1" thickBot="1">
      <c r="C38" s="18" t="s">
        <v>23</v>
      </c>
      <c r="D38" s="19">
        <v>21744.899999999907</v>
      </c>
      <c r="E38" s="20">
        <v>289486.72</v>
      </c>
      <c r="F38" s="20">
        <v>281999.31</v>
      </c>
      <c r="G38" s="30">
        <v>395377.97</v>
      </c>
      <c r="H38" s="30">
        <f aca="true" t="shared" si="0" ref="H38:H45">+D38+E38-F38</f>
        <v>29232.30999999988</v>
      </c>
      <c r="I38" s="32"/>
      <c r="J38" s="33"/>
    </row>
    <row r="39" spans="3:9" ht="13.5" customHeight="1" thickBot="1">
      <c r="C39" s="27" t="s">
        <v>24</v>
      </c>
      <c r="D39" s="34">
        <v>1777.1300000000629</v>
      </c>
      <c r="E39" s="20">
        <v>0</v>
      </c>
      <c r="F39" s="20">
        <v>601.13</v>
      </c>
      <c r="G39" s="30"/>
      <c r="H39" s="30">
        <f t="shared" si="0"/>
        <v>1176.0000000000628</v>
      </c>
      <c r="I39" s="35"/>
    </row>
    <row r="40" spans="3:9" ht="12.75" customHeight="1" thickBot="1">
      <c r="C40" s="18" t="s">
        <v>25</v>
      </c>
      <c r="D40" s="19">
        <v>16533.55</v>
      </c>
      <c r="E40" s="20">
        <v>208910.96</v>
      </c>
      <c r="F40" s="20">
        <v>203398.39</v>
      </c>
      <c r="G40" s="30">
        <f>E40</f>
        <v>208910.96</v>
      </c>
      <c r="H40" s="30">
        <f t="shared" si="0"/>
        <v>22046.119999999966</v>
      </c>
      <c r="I40" s="35" t="s">
        <v>26</v>
      </c>
    </row>
    <row r="41" spans="3:9" ht="13.5" customHeight="1" thickBot="1">
      <c r="C41" s="18" t="s">
        <v>27</v>
      </c>
      <c r="D41" s="19">
        <v>24191.72000000009</v>
      </c>
      <c r="E41" s="20">
        <v>314932.95</v>
      </c>
      <c r="F41" s="20">
        <v>306787.4</v>
      </c>
      <c r="G41" s="30">
        <v>317101.26</v>
      </c>
      <c r="H41" s="30">
        <f t="shared" si="0"/>
        <v>32337.270000000077</v>
      </c>
      <c r="I41" s="36" t="s">
        <v>28</v>
      </c>
    </row>
    <row r="42" spans="3:9" ht="13.5" customHeight="1" thickBot="1">
      <c r="C42" s="18" t="s">
        <v>29</v>
      </c>
      <c r="D42" s="19">
        <v>1086.96</v>
      </c>
      <c r="E42" s="22">
        <v>14064.83</v>
      </c>
      <c r="F42" s="22">
        <v>13701.04</v>
      </c>
      <c r="G42" s="30">
        <f>E42</f>
        <v>14064.83</v>
      </c>
      <c r="H42" s="30">
        <f t="shared" si="0"/>
        <v>1450.75</v>
      </c>
      <c r="I42" s="36" t="s">
        <v>30</v>
      </c>
    </row>
    <row r="43" spans="3:9" ht="13.5" customHeight="1" thickBot="1">
      <c r="C43" s="27" t="s">
        <v>31</v>
      </c>
      <c r="D43" s="19">
        <v>0</v>
      </c>
      <c r="E43" s="22">
        <v>10466.73</v>
      </c>
      <c r="F43" s="22">
        <v>2244.65</v>
      </c>
      <c r="G43" s="30"/>
      <c r="H43" s="30">
        <f t="shared" si="0"/>
        <v>8222.08</v>
      </c>
      <c r="I43" s="36"/>
    </row>
    <row r="44" spans="3:9" ht="13.5" customHeight="1" thickBot="1">
      <c r="C44" s="27" t="s">
        <v>32</v>
      </c>
      <c r="D44" s="19">
        <v>19193.14</v>
      </c>
      <c r="E44" s="22">
        <v>182196.65</v>
      </c>
      <c r="F44" s="22">
        <v>173994.63</v>
      </c>
      <c r="G44" s="30">
        <f>E44</f>
        <v>182196.65</v>
      </c>
      <c r="H44" s="30">
        <f t="shared" si="0"/>
        <v>27395.159999999974</v>
      </c>
      <c r="I44" s="35"/>
    </row>
    <row r="45" spans="3:9" ht="13.5" customHeight="1" hidden="1" thickBot="1">
      <c r="C45" s="18" t="s">
        <v>33</v>
      </c>
      <c r="D45" s="19"/>
      <c r="E45" s="22"/>
      <c r="F45" s="22"/>
      <c r="G45" s="30">
        <f>+E45</f>
        <v>0</v>
      </c>
      <c r="H45" s="30">
        <f t="shared" si="0"/>
        <v>0</v>
      </c>
      <c r="I45" s="36" t="s">
        <v>34</v>
      </c>
    </row>
    <row r="46" spans="3:9" s="38" customFormat="1" ht="13.5" customHeight="1" thickBot="1">
      <c r="C46" s="18" t="s">
        <v>18</v>
      </c>
      <c r="D46" s="25">
        <f>SUM(D37:D45)</f>
        <v>183129.95000000007</v>
      </c>
      <c r="E46" s="25">
        <f>SUM(E37:E45)</f>
        <v>2507546.2199999997</v>
      </c>
      <c r="F46" s="25">
        <f>SUM(F37:F45)</f>
        <v>2415833.5399999996</v>
      </c>
      <c r="G46" s="25">
        <f>SUM(G37:G45)</f>
        <v>2605139.05</v>
      </c>
      <c r="H46" s="25">
        <f>SUM(H37:H45)</f>
        <v>274842.6299999999</v>
      </c>
      <c r="I46" s="37"/>
    </row>
    <row r="47" spans="3:9" ht="13.5" customHeight="1" thickBot="1">
      <c r="C47" s="39" t="s">
        <v>35</v>
      </c>
      <c r="D47" s="39"/>
      <c r="E47" s="39"/>
      <c r="F47" s="39"/>
      <c r="G47" s="39"/>
      <c r="H47" s="39"/>
      <c r="I47" s="39"/>
    </row>
    <row r="48" spans="3:9" ht="28.5" customHeight="1" thickBot="1">
      <c r="C48" s="40" t="s">
        <v>36</v>
      </c>
      <c r="D48" s="41" t="s">
        <v>37</v>
      </c>
      <c r="E48" s="42"/>
      <c r="F48" s="42"/>
      <c r="G48" s="42"/>
      <c r="H48" s="43"/>
      <c r="I48" s="44" t="s">
        <v>38</v>
      </c>
    </row>
    <row r="49" spans="3:8" ht="21" customHeight="1">
      <c r="C49" s="45" t="s">
        <v>39</v>
      </c>
      <c r="D49" s="45"/>
      <c r="E49" s="45"/>
      <c r="F49" s="45"/>
      <c r="G49" s="45"/>
      <c r="H49" s="46">
        <f>+H34+H46</f>
        <v>916377.4399999996</v>
      </c>
    </row>
    <row r="50" spans="3:4" ht="15" hidden="1">
      <c r="C50" s="48" t="s">
        <v>40</v>
      </c>
      <c r="D50" s="48"/>
    </row>
    <row r="51" ht="12.75" customHeight="1">
      <c r="C51" s="49" t="s">
        <v>41</v>
      </c>
    </row>
    <row r="52" spans="3:8" ht="12.75">
      <c r="C52" s="2"/>
      <c r="D52" s="2"/>
      <c r="E52" s="2"/>
      <c r="F52" s="2"/>
      <c r="G52" s="2"/>
      <c r="H52" s="2"/>
    </row>
    <row r="53" spans="3:8" ht="15" customHeight="1">
      <c r="C53" s="48"/>
      <c r="D53" s="50"/>
      <c r="E53" s="50"/>
      <c r="F53" s="50"/>
      <c r="G53" s="50"/>
      <c r="H53" s="50"/>
    </row>
    <row r="55" spans="4:8" ht="12.75">
      <c r="D55" s="51"/>
      <c r="E55" s="51"/>
      <c r="F55" s="51"/>
      <c r="G55" s="51"/>
      <c r="H55" s="51"/>
    </row>
  </sheetData>
  <sheetProtection/>
  <mergeCells count="10">
    <mergeCell ref="C35:I35"/>
    <mergeCell ref="I37:I38"/>
    <mergeCell ref="C47:I47"/>
    <mergeCell ref="D48:H48"/>
    <mergeCell ref="C23:I23"/>
    <mergeCell ref="C24:I24"/>
    <mergeCell ref="C25:I25"/>
    <mergeCell ref="C26:I26"/>
    <mergeCell ref="C28:I28"/>
    <mergeCell ref="I29:I33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8"/>
  <dimension ref="A13:I30"/>
  <sheetViews>
    <sheetView zoomScaleSheetLayoutView="120" zoomScalePageLayoutView="0" workbookViewId="0" topLeftCell="A10">
      <selection activeCell="A24" sqref="A24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8" width="15.125" style="53" customWidth="1"/>
    <col min="9" max="9" width="14.75390625" style="53" customWidth="1"/>
    <col min="10" max="16384" width="9.125" style="53" customWidth="1"/>
  </cols>
  <sheetData>
    <row r="13" spans="1:9" ht="15">
      <c r="A13" s="52" t="s">
        <v>42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43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44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45</v>
      </c>
      <c r="B16" s="54" t="s">
        <v>46</v>
      </c>
      <c r="C16" s="54" t="s">
        <v>47</v>
      </c>
      <c r="D16" s="54" t="s">
        <v>48</v>
      </c>
      <c r="E16" s="54" t="s">
        <v>49</v>
      </c>
      <c r="F16" s="55" t="s">
        <v>50</v>
      </c>
      <c r="G16" s="55" t="s">
        <v>51</v>
      </c>
      <c r="H16" s="54" t="s">
        <v>52</v>
      </c>
      <c r="I16" s="54" t="s">
        <v>53</v>
      </c>
    </row>
    <row r="17" spans="1:9" ht="15">
      <c r="A17" s="56" t="s">
        <v>54</v>
      </c>
      <c r="B17" s="57">
        <v>191.22262</v>
      </c>
      <c r="C17" s="57"/>
      <c r="D17" s="57">
        <v>289.48672</v>
      </c>
      <c r="E17" s="57">
        <v>281.99931</v>
      </c>
      <c r="F17" s="57">
        <f>7.47</f>
        <v>7.47</v>
      </c>
      <c r="G17" s="57">
        <v>395.37797</v>
      </c>
      <c r="H17" s="57">
        <v>29.23231</v>
      </c>
      <c r="I17" s="57">
        <f>B17+D17+F17-G17</f>
        <v>92.80137000000002</v>
      </c>
    </row>
    <row r="19" ht="15">
      <c r="A19" s="53" t="s">
        <v>55</v>
      </c>
    </row>
    <row r="20" ht="15">
      <c r="A20" s="53" t="s">
        <v>56</v>
      </c>
    </row>
    <row r="21" ht="15">
      <c r="A21" s="53" t="s">
        <v>57</v>
      </c>
    </row>
    <row r="22" ht="15">
      <c r="A22" s="53" t="s">
        <v>58</v>
      </c>
    </row>
    <row r="23" ht="15">
      <c r="A23" s="53" t="s">
        <v>59</v>
      </c>
    </row>
    <row r="24" ht="15">
      <c r="A24" s="53" t="s">
        <v>60</v>
      </c>
    </row>
    <row r="25" ht="15">
      <c r="A25" s="53" t="s">
        <v>61</v>
      </c>
    </row>
    <row r="26" ht="15">
      <c r="A26" s="53" t="s">
        <v>62</v>
      </c>
    </row>
    <row r="27" ht="15">
      <c r="A27" s="53" t="s">
        <v>63</v>
      </c>
    </row>
    <row r="28" ht="15">
      <c r="A28" s="53" t="s">
        <v>64</v>
      </c>
    </row>
    <row r="29" spans="1:5" ht="15">
      <c r="A29" s="58" t="s">
        <v>65</v>
      </c>
      <c r="B29" s="58"/>
      <c r="C29" s="58"/>
      <c r="D29" s="58"/>
      <c r="E29" s="58"/>
    </row>
    <row r="30" ht="15">
      <c r="A30" s="58" t="s">
        <v>66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1"/>
  <dimension ref="A1:H27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34.25390625" style="0" customWidth="1"/>
    <col min="4" max="4" width="19.25390625" style="0" customWidth="1"/>
    <col min="5" max="5" width="24.75390625" style="0" customWidth="1"/>
    <col min="6" max="6" width="25.1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9" t="s">
        <v>67</v>
      </c>
      <c r="B1" s="59"/>
      <c r="C1" s="59"/>
      <c r="D1" s="59"/>
      <c r="E1" s="59"/>
      <c r="F1" s="59"/>
      <c r="G1" s="59"/>
      <c r="H1" s="60"/>
    </row>
    <row r="2" spans="1:7" ht="22.5" customHeight="1" thickBot="1">
      <c r="A2" s="61"/>
      <c r="B2" s="61"/>
      <c r="C2" s="61"/>
      <c r="D2" s="61"/>
      <c r="E2" s="61"/>
      <c r="F2" s="61"/>
      <c r="G2" s="61"/>
    </row>
    <row r="3" spans="1:8" ht="13.5" hidden="1" thickBot="1">
      <c r="A3" s="62"/>
      <c r="B3" s="63"/>
      <c r="C3" s="64"/>
      <c r="D3" s="63"/>
      <c r="E3" s="63"/>
      <c r="F3" s="65" t="s">
        <v>68</v>
      </c>
      <c r="G3" s="66"/>
      <c r="H3" s="63"/>
    </row>
    <row r="4" spans="1:8" ht="12.75" hidden="1">
      <c r="A4" s="67" t="s">
        <v>69</v>
      </c>
      <c r="B4" s="68" t="s">
        <v>70</v>
      </c>
      <c r="C4" s="69" t="s">
        <v>71</v>
      </c>
      <c r="D4" s="68" t="s">
        <v>72</v>
      </c>
      <c r="E4" s="70" t="s">
        <v>73</v>
      </c>
      <c r="F4" s="70"/>
      <c r="G4" s="70"/>
      <c r="H4" s="70" t="s">
        <v>74</v>
      </c>
    </row>
    <row r="5" spans="1:8" ht="12.75" hidden="1">
      <c r="A5" s="67" t="s">
        <v>75</v>
      </c>
      <c r="B5" s="68"/>
      <c r="C5" s="69"/>
      <c r="D5" s="68" t="s">
        <v>76</v>
      </c>
      <c r="E5" s="68" t="s">
        <v>77</v>
      </c>
      <c r="F5" s="68" t="s">
        <v>78</v>
      </c>
      <c r="G5" s="68" t="s">
        <v>79</v>
      </c>
      <c r="H5" s="68"/>
    </row>
    <row r="6" spans="1:8" ht="12.75" hidden="1">
      <c r="A6" s="67"/>
      <c r="B6" s="68"/>
      <c r="C6" s="69"/>
      <c r="D6" s="68" t="s">
        <v>80</v>
      </c>
      <c r="E6" s="68"/>
      <c r="F6" s="68" t="s">
        <v>81</v>
      </c>
      <c r="G6" s="68" t="s">
        <v>82</v>
      </c>
      <c r="H6" s="68"/>
    </row>
    <row r="7" spans="1:8" ht="12.75" hidden="1">
      <c r="A7" s="67"/>
      <c r="B7" s="68"/>
      <c r="C7" s="69"/>
      <c r="D7" s="68"/>
      <c r="E7" s="71"/>
      <c r="G7" s="68" t="s">
        <v>83</v>
      </c>
      <c r="H7" s="71"/>
    </row>
    <row r="8" spans="1:8" ht="13.5" hidden="1" thickBot="1">
      <c r="A8" s="72"/>
      <c r="B8" s="73"/>
      <c r="C8" s="74"/>
      <c r="D8" s="73"/>
      <c r="E8" s="73"/>
      <c r="F8" s="73"/>
      <c r="G8" s="73"/>
      <c r="H8" s="73"/>
    </row>
    <row r="9" spans="1:8" ht="12.75" hidden="1">
      <c r="A9" s="63"/>
      <c r="B9" s="75"/>
      <c r="C9" s="64"/>
      <c r="D9" s="63"/>
      <c r="E9" s="75"/>
      <c r="F9" s="75"/>
      <c r="G9" s="75"/>
      <c r="H9" s="75"/>
    </row>
    <row r="10" spans="1:8" ht="36.75" customHeight="1" hidden="1">
      <c r="A10" s="68">
        <v>1</v>
      </c>
      <c r="B10" s="76" t="s">
        <v>84</v>
      </c>
      <c r="C10" s="77" t="s">
        <v>85</v>
      </c>
      <c r="D10" s="68" t="s">
        <v>86</v>
      </c>
      <c r="E10" s="78"/>
      <c r="F10" s="78"/>
      <c r="G10" s="79">
        <f>+E10-F10</f>
        <v>0</v>
      </c>
      <c r="H10" s="80"/>
    </row>
    <row r="11" spans="1:8" ht="12.75" hidden="1">
      <c r="A11" s="68"/>
      <c r="B11" s="76"/>
      <c r="C11" s="69" t="s">
        <v>87</v>
      </c>
      <c r="D11" s="68" t="s">
        <v>88</v>
      </c>
      <c r="E11" s="78"/>
      <c r="F11" s="79"/>
      <c r="G11" s="79">
        <f>+E11-F11</f>
        <v>0</v>
      </c>
      <c r="H11" s="80"/>
    </row>
    <row r="12" spans="1:8" ht="12.75" hidden="1">
      <c r="A12" s="68"/>
      <c r="B12" s="76"/>
      <c r="C12" s="67" t="s">
        <v>89</v>
      </c>
      <c r="D12" s="68" t="s">
        <v>90</v>
      </c>
      <c r="E12" s="79"/>
      <c r="F12" s="79"/>
      <c r="G12" s="79">
        <f>+E12-F12</f>
        <v>0</v>
      </c>
      <c r="H12" s="80"/>
    </row>
    <row r="13" spans="1:8" ht="12.75" hidden="1">
      <c r="A13" s="68"/>
      <c r="B13" s="76"/>
      <c r="C13" s="69" t="s">
        <v>91</v>
      </c>
      <c r="D13" s="68" t="s">
        <v>92</v>
      </c>
      <c r="E13" s="79"/>
      <c r="F13" s="79"/>
      <c r="G13" s="79">
        <f>+E13-F13</f>
        <v>0</v>
      </c>
      <c r="H13" s="80"/>
    </row>
    <row r="14" spans="1:8" ht="12.75" hidden="1">
      <c r="A14" s="68"/>
      <c r="B14" s="76"/>
      <c r="C14" s="69"/>
      <c r="D14" s="68"/>
      <c r="E14" s="81"/>
      <c r="F14" s="82"/>
      <c r="G14" s="79"/>
      <c r="H14" s="83"/>
    </row>
    <row r="15" spans="1:8" ht="12.75" hidden="1">
      <c r="A15" s="68"/>
      <c r="B15" s="76"/>
      <c r="C15" s="84" t="s">
        <v>93</v>
      </c>
      <c r="D15" s="85"/>
      <c r="E15" s="86">
        <f>SUM(E10:E14)</f>
        <v>0</v>
      </c>
      <c r="F15" s="86">
        <f>SUM(F10:F14)</f>
        <v>0</v>
      </c>
      <c r="G15" s="86">
        <f>SUM(G10:G14)</f>
        <v>0</v>
      </c>
      <c r="H15" s="80"/>
    </row>
    <row r="16" spans="1:8" ht="13.5" hidden="1" thickBot="1">
      <c r="A16" s="87"/>
      <c r="B16" s="88"/>
      <c r="C16" s="89"/>
      <c r="D16" s="90"/>
      <c r="E16" s="81"/>
      <c r="F16" s="81"/>
      <c r="G16" s="81"/>
      <c r="H16" s="83"/>
    </row>
    <row r="17" spans="1:8" ht="8.25" customHeight="1" hidden="1">
      <c r="A17" s="63"/>
      <c r="B17" s="75"/>
      <c r="C17" s="91"/>
      <c r="D17" s="91"/>
      <c r="E17" s="92"/>
      <c r="F17" s="92"/>
      <c r="G17" s="92"/>
      <c r="H17" s="91"/>
    </row>
    <row r="18" spans="1:8" ht="12.75" hidden="1">
      <c r="A18" s="71"/>
      <c r="B18" s="93" t="s">
        <v>18</v>
      </c>
      <c r="C18" s="94"/>
      <c r="D18" s="94"/>
      <c r="E18" s="95">
        <f>E15</f>
        <v>0</v>
      </c>
      <c r="F18" s="95">
        <f>F15</f>
        <v>0</v>
      </c>
      <c r="G18" s="95">
        <f>G15</f>
        <v>0</v>
      </c>
      <c r="H18" s="95">
        <f>H15</f>
        <v>0</v>
      </c>
    </row>
    <row r="19" spans="1:8" ht="9.75" customHeight="1" hidden="1" thickBot="1">
      <c r="A19" s="73"/>
      <c r="B19" s="96"/>
      <c r="C19" s="97"/>
      <c r="D19" s="97"/>
      <c r="E19" s="98"/>
      <c r="F19" s="98"/>
      <c r="G19" s="98"/>
      <c r="H19" s="98"/>
    </row>
    <row r="20" spans="1:8" ht="12.75">
      <c r="A20" s="99"/>
      <c r="B20" s="99"/>
      <c r="C20" s="100"/>
      <c r="D20" s="100"/>
      <c r="E20" s="69"/>
      <c r="F20" s="69"/>
      <c r="G20" s="69"/>
      <c r="H20" s="69"/>
    </row>
    <row r="21" spans="1:7" ht="48.75" customHeight="1">
      <c r="A21" s="101" t="s">
        <v>94</v>
      </c>
      <c r="B21" s="101" t="s">
        <v>95</v>
      </c>
      <c r="C21" s="101" t="s">
        <v>96</v>
      </c>
      <c r="D21" s="101" t="s">
        <v>97</v>
      </c>
      <c r="E21" s="102" t="s">
        <v>98</v>
      </c>
      <c r="F21" s="101" t="s">
        <v>99</v>
      </c>
      <c r="G21" s="103"/>
    </row>
    <row r="22" spans="1:8" ht="15">
      <c r="A22" s="104">
        <v>1</v>
      </c>
      <c r="B22" s="105">
        <v>1777.13</v>
      </c>
      <c r="C22" s="105"/>
      <c r="D22" s="105">
        <v>601.13</v>
      </c>
      <c r="E22" s="105"/>
      <c r="F22" s="105">
        <f>+B22+C22-D22</f>
        <v>1176</v>
      </c>
      <c r="G22" s="106"/>
      <c r="H22" s="69"/>
    </row>
    <row r="23" spans="1:8" ht="15">
      <c r="A23" s="107"/>
      <c r="B23" s="106"/>
      <c r="C23" s="106"/>
      <c r="D23" s="106"/>
      <c r="E23" s="106"/>
      <c r="F23" s="106"/>
      <c r="G23" s="106"/>
      <c r="H23" s="69"/>
    </row>
    <row r="24" spans="1:5" ht="51" customHeight="1">
      <c r="A24" s="101" t="s">
        <v>94</v>
      </c>
      <c r="B24" s="101" t="s">
        <v>100</v>
      </c>
      <c r="C24" s="101" t="s">
        <v>101</v>
      </c>
      <c r="D24" s="101" t="s">
        <v>102</v>
      </c>
      <c r="E24" s="101" t="s">
        <v>103</v>
      </c>
    </row>
    <row r="25" spans="1:5" ht="15">
      <c r="A25" s="108">
        <v>1</v>
      </c>
      <c r="B25" s="109">
        <v>5310.34</v>
      </c>
      <c r="C25" s="109">
        <f>+C22+E22</f>
        <v>0</v>
      </c>
      <c r="D25" s="109">
        <f>+F18*1000</f>
        <v>0</v>
      </c>
      <c r="E25" s="109">
        <f>+B25+C25-D25</f>
        <v>5310.34</v>
      </c>
    </row>
    <row r="27" spans="2:6" ht="15">
      <c r="B27" s="110"/>
      <c r="F27" s="111" t="s">
        <v>104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2016-03-31T18:00:50Z</dcterms:created>
  <dcterms:modified xsi:type="dcterms:W3CDTF">2016-03-31T18:01:35Z</dcterms:modified>
  <cp:category/>
  <cp:version/>
  <cp:contentType/>
  <cp:contentStatus/>
</cp:coreProperties>
</file>