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<sst xmlns="http://schemas.openxmlformats.org/spreadsheetml/2006/main" count="106" uniqueCount="96">
  <si>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</si>
  <si>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</si>
  <si>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</si>
  <si>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4/2  по ул. Центральная с 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</si>
  <si>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</si>
  <si>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</si>
  <si>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</si>
  <si>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</si>
  <si>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</si>
  <si>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</si>
  <si>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</si>
  <si>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</si>
  <si>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</si>
  <si>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</si>
  <si>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</si>
  <si>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</si>
  <si>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</si>
  <si>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</si>
  <si>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</si>
  <si>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</si>
  <si>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</si>
  <si>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</si>
  <si>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</si>
  <si>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</si>
  <si>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</si>
  <si>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</si>
  <si>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</si>
  <si>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</si>
  <si>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</si>
  <si>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</si>
  <si>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</si>
  <si>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</si>
  <si>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</si>
  <si>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</si>
  <si>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</si>
  <si>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</si>
  <si>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</si>
  <si>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</si>
  <si>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5600.00 руб., размещение рекламы в лифте ИП Медведев 944.00 руб.</t>
  </si>
  <si>
    <t>ЦИТ "Домашние сети", ОАО "Вымпелком", ИП Медведев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</si>
  <si>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</si>
  <si>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12149.52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</si>
  <si>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</si>
  <si>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</si>
  <si>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</si>
  <si>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</si>
  <si>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</si>
  <si>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4/2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</si>
  <si>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</si>
  <si>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</si>
  <si>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</si>
  <si>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</si>
  <si>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</si>
  <si>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</si>
  <si>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</si>
  <si>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</si>
  <si>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</si>
  <si>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</si>
  <si>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262</t>
    </r>
    <r>
      <rPr>
        <b/>
        <sz val="11"/>
        <color indexed="8"/>
        <rFont val="Calibri"/>
        <family val="2"/>
      </rPr>
      <t xml:space="preserve">,85 </t>
    </r>
    <r>
      <rPr>
        <sz val="10"/>
        <rFont val="Arial Cyr"/>
        <family val="0"/>
      </rPr>
      <t>тыс.рублей, в том числе:</t>
    </r>
  </si>
  <si>
    <t>ремонт систем ХВС, ГВС - 2,10 т.р.</t>
  </si>
  <si>
    <t>ремонт лифтового оборудования - 161,26 т.р.</t>
  </si>
  <si>
    <t>герметизация швов - 92,25 т.р.</t>
  </si>
  <si>
    <t>изготовление, монтаж решетки и двери на тех. этаже - 2,74 т.р.</t>
  </si>
  <si>
    <t>аварийное обслуживание - 3,20 т.р.</t>
  </si>
  <si>
    <t>работы по электрике - 0,39 т.р.</t>
  </si>
  <si>
    <t>прочее - 0,91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</si>
  <si>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Центральная, д. 4/2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</si>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</sst>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C1:J55"/>
  <sheetViews>
    <sheetView tabSelected="1" zoomScalePageLayoutView="0" workbookViewId="0" topLeftCell="C18">
      <selection activeCell="F38" sqref="F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9" customWidth="1"/>
    <col min="4" max="4" width="14.375" style="49" customWidth="1"/>
    <col min="5" max="5" width="11.875" style="49" customWidth="1"/>
    <col min="6" max="6" width="13.25390625" style="49" customWidth="1"/>
    <col min="7" max="7" width="11.875" style="49" customWidth="1"/>
    <col min="8" max="8" width="14.375" style="49" customWidth="1"/>
    <col min="9" max="9" width="33.375" style="4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9.7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388134.78</v>
      </c>
      <c r="E29" s="20">
        <v>1607843.5</v>
      </c>
      <c r="F29" s="20">
        <v>1666048.47</v>
      </c>
      <c r="G29" s="20">
        <v>1578848.35</v>
      </c>
      <c r="H29" s="20">
        <f>+D29+E29-F29</f>
        <v>329929.81000000006</v>
      </c>
      <c r="I29" s="21" t="s">
        <v>13</v>
      </c>
    </row>
    <row r="30" spans="3:9" ht="13.5" customHeight="1" thickBot="1">
      <c r="C30" s="18" t="s">
        <v>14</v>
      </c>
      <c r="D30" s="19">
        <v>245143.74</v>
      </c>
      <c r="E30" s="22">
        <v>743719.37</v>
      </c>
      <c r="F30" s="22">
        <v>778499.91</v>
      </c>
      <c r="G30" s="20">
        <v>828406.86</v>
      </c>
      <c r="H30" s="20">
        <f>+D30+E30-F30</f>
        <v>210363.19999999995</v>
      </c>
      <c r="I30" s="23"/>
    </row>
    <row r="31" spans="3:9" ht="13.5" customHeight="1" thickBot="1">
      <c r="C31" s="18" t="s">
        <v>15</v>
      </c>
      <c r="D31" s="19">
        <v>97857.56999999989</v>
      </c>
      <c r="E31" s="22">
        <v>425353.62</v>
      </c>
      <c r="F31" s="22">
        <v>413476.15</v>
      </c>
      <c r="G31" s="20">
        <v>451364.06</v>
      </c>
      <c r="H31" s="20">
        <f>+D31+E31-F31</f>
        <v>109735.03999999986</v>
      </c>
      <c r="I31" s="23"/>
    </row>
    <row r="32" spans="3:9" ht="13.5" customHeight="1" thickBot="1">
      <c r="C32" s="18" t="s">
        <v>16</v>
      </c>
      <c r="D32" s="19">
        <v>60934.13</v>
      </c>
      <c r="E32" s="22">
        <v>246575.07</v>
      </c>
      <c r="F32" s="22">
        <v>243725.55</v>
      </c>
      <c r="G32" s="20">
        <v>195228.01</v>
      </c>
      <c r="H32" s="20">
        <f>+D32+E32-F32</f>
        <v>63783.65000000002</v>
      </c>
      <c r="I32" s="23"/>
    </row>
    <row r="33" spans="3:9" ht="13.5" customHeight="1" thickBot="1">
      <c r="C33" s="18" t="s">
        <v>17</v>
      </c>
      <c r="D33" s="19">
        <v>5022.98</v>
      </c>
      <c r="E33" s="22">
        <v>47707.11</v>
      </c>
      <c r="F33" s="22">
        <v>45366.45</v>
      </c>
      <c r="G33" s="20">
        <f>E33</f>
        <v>47707.11</v>
      </c>
      <c r="H33" s="20">
        <f>+D33+E33-F33</f>
        <v>7363.639999999999</v>
      </c>
      <c r="I33" s="24"/>
    </row>
    <row r="34" spans="3:9" ht="13.5" customHeight="1" thickBot="1">
      <c r="C34" s="18" t="s">
        <v>18</v>
      </c>
      <c r="D34" s="25">
        <f>SUM(D29:D33)</f>
        <v>797093.1999999998</v>
      </c>
      <c r="E34" s="25">
        <f>SUM(E29:E33)</f>
        <v>3071198.67</v>
      </c>
      <c r="F34" s="25">
        <f>SUM(F29:F33)</f>
        <v>3147116.53</v>
      </c>
      <c r="G34" s="25">
        <f>SUM(G29:G33)</f>
        <v>3101554.39</v>
      </c>
      <c r="H34" s="25">
        <f>SUM(H29:H33)</f>
        <v>721175.3399999999</v>
      </c>
      <c r="I34" s="26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9" ht="13.5" customHeight="1" thickBot="1">
      <c r="C37" s="12" t="s">
        <v>21</v>
      </c>
      <c r="D37" s="29">
        <v>230440.16</v>
      </c>
      <c r="E37" s="30">
        <f>1367964.65-1836+2341.5+227.9+2324.32+627.05</f>
        <v>1371649.42</v>
      </c>
      <c r="F37" s="30">
        <f>640.52+2292.43+264.95+2312.45+1359628.03</f>
        <v>1365138.3800000001</v>
      </c>
      <c r="G37" s="30">
        <f>E37</f>
        <v>1371649.42</v>
      </c>
      <c r="H37" s="30">
        <f>+D37+E37-F37</f>
        <v>236951.19999999972</v>
      </c>
      <c r="I37" s="31" t="s">
        <v>22</v>
      </c>
    </row>
    <row r="38" spans="3:10" ht="14.25" customHeight="1" thickBot="1">
      <c r="C38" s="18" t="s">
        <v>23</v>
      </c>
      <c r="D38" s="19">
        <v>47013.53</v>
      </c>
      <c r="E38" s="20">
        <v>267443.78</v>
      </c>
      <c r="F38" s="20">
        <v>266430.6</v>
      </c>
      <c r="G38" s="30">
        <v>262853.21</v>
      </c>
      <c r="H38" s="30">
        <f aca="true" t="shared" si="0" ref="H38:H46">+D38+E38-F38</f>
        <v>48026.71000000008</v>
      </c>
      <c r="I38" s="32"/>
      <c r="J38" s="33"/>
    </row>
    <row r="39" spans="3:9" ht="13.5" customHeight="1" thickBot="1">
      <c r="C39" s="27" t="s">
        <v>24</v>
      </c>
      <c r="D39" s="34">
        <v>26591.27</v>
      </c>
      <c r="E39" s="20">
        <v>179142.87</v>
      </c>
      <c r="F39" s="20">
        <v>179905.53</v>
      </c>
      <c r="G39" s="30"/>
      <c r="H39" s="30">
        <f t="shared" si="0"/>
        <v>25828.609999999986</v>
      </c>
      <c r="I39" s="35"/>
    </row>
    <row r="40" spans="3:9" ht="12.75" customHeight="1" thickBot="1">
      <c r="C40" s="18" t="s">
        <v>25</v>
      </c>
      <c r="D40" s="19">
        <v>34014.84</v>
      </c>
      <c r="E40" s="20">
        <v>193381.26</v>
      </c>
      <c r="F40" s="20">
        <v>192581.85</v>
      </c>
      <c r="G40" s="30">
        <f aca="true" t="shared" si="1" ref="G40:G46">E40</f>
        <v>193381.26</v>
      </c>
      <c r="H40" s="30">
        <f t="shared" si="0"/>
        <v>34814.25</v>
      </c>
      <c r="I40" s="35" t="s">
        <v>26</v>
      </c>
    </row>
    <row r="41" spans="3:9" ht="13.5" customHeight="1" thickBot="1">
      <c r="C41" s="18" t="s">
        <v>27</v>
      </c>
      <c r="D41" s="19">
        <v>48570.11</v>
      </c>
      <c r="E41" s="20">
        <v>290952.75</v>
      </c>
      <c r="F41" s="20">
        <v>289519.32</v>
      </c>
      <c r="G41" s="30">
        <v>228226.7</v>
      </c>
      <c r="H41" s="30">
        <f t="shared" si="0"/>
        <v>50003.53999999998</v>
      </c>
      <c r="I41" s="36" t="s">
        <v>28</v>
      </c>
    </row>
    <row r="42" spans="3:9" ht="13.5" customHeight="1" thickBot="1">
      <c r="C42" s="18" t="s">
        <v>29</v>
      </c>
      <c r="D42" s="19">
        <v>2352.56</v>
      </c>
      <c r="E42" s="22">
        <v>13798.32</v>
      </c>
      <c r="F42" s="22">
        <v>13737.69</v>
      </c>
      <c r="G42" s="30">
        <f t="shared" si="1"/>
        <v>13798.32</v>
      </c>
      <c r="H42" s="30">
        <f t="shared" si="0"/>
        <v>2413.1899999999987</v>
      </c>
      <c r="I42" s="36" t="s">
        <v>30</v>
      </c>
    </row>
    <row r="43" spans="3:9" ht="13.5" customHeight="1" thickBot="1">
      <c r="C43" s="27" t="s">
        <v>31</v>
      </c>
      <c r="D43" s="19">
        <v>35922.93</v>
      </c>
      <c r="E43" s="22">
        <v>164230.56</v>
      </c>
      <c r="F43" s="22">
        <v>165460.26</v>
      </c>
      <c r="G43" s="30">
        <f t="shared" si="1"/>
        <v>164230.56</v>
      </c>
      <c r="H43" s="30">
        <f t="shared" si="0"/>
        <v>34693.22999999998</v>
      </c>
      <c r="I43" s="35"/>
    </row>
    <row r="44" spans="3:9" ht="13.5" customHeight="1" thickBot="1">
      <c r="C44" s="18" t="s">
        <v>32</v>
      </c>
      <c r="D44" s="19">
        <v>6002.899999999994</v>
      </c>
      <c r="E44" s="22">
        <v>34828.91</v>
      </c>
      <c r="F44" s="22">
        <v>34685.07</v>
      </c>
      <c r="G44" s="30">
        <f t="shared" si="1"/>
        <v>34828.91</v>
      </c>
      <c r="H44" s="30">
        <f t="shared" si="0"/>
        <v>6146.739999999998</v>
      </c>
      <c r="I44" s="36" t="s">
        <v>33</v>
      </c>
    </row>
    <row r="45" spans="3:9" ht="13.5" customHeight="1" thickBot="1">
      <c r="C45" s="27" t="s">
        <v>34</v>
      </c>
      <c r="D45" s="19">
        <v>0</v>
      </c>
      <c r="E45" s="22">
        <v>12929</v>
      </c>
      <c r="F45" s="22">
        <v>6860.46</v>
      </c>
      <c r="G45" s="30"/>
      <c r="H45" s="20">
        <f t="shared" si="0"/>
        <v>6068.54</v>
      </c>
      <c r="I45" s="36"/>
    </row>
    <row r="46" spans="3:9" ht="13.5" customHeight="1" thickBot="1">
      <c r="C46" s="18" t="s">
        <v>35</v>
      </c>
      <c r="D46" s="19">
        <v>229.5</v>
      </c>
      <c r="E46" s="22">
        <v>1377</v>
      </c>
      <c r="F46" s="22">
        <v>1606.5</v>
      </c>
      <c r="G46" s="30">
        <f t="shared" si="1"/>
        <v>1377</v>
      </c>
      <c r="H46" s="22">
        <f t="shared" si="0"/>
        <v>0</v>
      </c>
      <c r="I46" s="36"/>
    </row>
    <row r="47" spans="3:9" s="38" customFormat="1" ht="13.5" customHeight="1" thickBot="1">
      <c r="C47" s="18" t="s">
        <v>18</v>
      </c>
      <c r="D47" s="25">
        <f>SUM(D37:D46)</f>
        <v>431137.80000000005</v>
      </c>
      <c r="E47" s="25">
        <f>SUM(E37:E46)</f>
        <v>2529733.87</v>
      </c>
      <c r="F47" s="25">
        <f>SUM(F37:F46)</f>
        <v>2515925.6599999997</v>
      </c>
      <c r="G47" s="25">
        <f>SUM(G37:G46)</f>
        <v>2270345.38</v>
      </c>
      <c r="H47" s="25">
        <f>SUM(H37:H46)</f>
        <v>444946.0099999997</v>
      </c>
      <c r="I47" s="37"/>
    </row>
    <row r="48" spans="3:9" ht="13.5" customHeight="1" thickBot="1">
      <c r="C48" s="39" t="s">
        <v>36</v>
      </c>
      <c r="D48" s="39"/>
      <c r="E48" s="39"/>
      <c r="F48" s="39"/>
      <c r="G48" s="39"/>
      <c r="H48" s="39"/>
      <c r="I48" s="39"/>
    </row>
    <row r="49" spans="3:9" ht="42" customHeight="1" thickBot="1">
      <c r="C49" s="40" t="s">
        <v>37</v>
      </c>
      <c r="D49" s="41" t="s">
        <v>38</v>
      </c>
      <c r="E49" s="42"/>
      <c r="F49" s="42"/>
      <c r="G49" s="42"/>
      <c r="H49" s="43"/>
      <c r="I49" s="44" t="s">
        <v>39</v>
      </c>
    </row>
    <row r="50" spans="3:9" ht="31.5" customHeight="1" thickBot="1">
      <c r="C50" s="45" t="s">
        <v>40</v>
      </c>
      <c r="D50" s="41" t="s">
        <v>41</v>
      </c>
      <c r="E50" s="42"/>
      <c r="F50" s="42"/>
      <c r="G50" s="42"/>
      <c r="H50" s="43"/>
      <c r="I50" s="46" t="s">
        <v>40</v>
      </c>
    </row>
    <row r="51" spans="3:8" ht="18.75" customHeight="1">
      <c r="C51" s="47" t="s">
        <v>42</v>
      </c>
      <c r="D51" s="47"/>
      <c r="E51" s="47"/>
      <c r="F51" s="47"/>
      <c r="G51" s="47"/>
      <c r="H51" s="48">
        <f>+H34+H47</f>
        <v>1166121.3499999996</v>
      </c>
    </row>
    <row r="52" spans="3:4" ht="13.5" customHeight="1" hidden="1">
      <c r="C52" s="49" t="s">
        <v>43</v>
      </c>
      <c r="D52" s="50"/>
    </row>
    <row r="53" ht="12.75" customHeight="1">
      <c r="C53" s="51" t="s">
        <v>44</v>
      </c>
    </row>
    <row r="54" spans="5:6" ht="12.75">
      <c r="E54" s="52"/>
      <c r="F54" s="52"/>
    </row>
    <row r="55" spans="4:8" ht="12.75">
      <c r="D55" s="52"/>
      <c r="E55" s="52"/>
      <c r="F55" s="52"/>
      <c r="G55" s="52"/>
      <c r="H55" s="52"/>
    </row>
  </sheetData>
  <sheetProtection/>
  <mergeCells count="11">
    <mergeCell ref="C35:I35"/>
    <mergeCell ref="I37:I38"/>
    <mergeCell ref="C48:I48"/>
    <mergeCell ref="D49:H49"/>
    <mergeCell ref="D50:H50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0"/>
  <dimension ref="A13:I26"/>
  <sheetViews>
    <sheetView zoomScaleSheetLayoutView="120" zoomScalePageLayoutView="0" workbookViewId="0" topLeftCell="A10">
      <selection activeCell="A24" sqref="A24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125" style="54" customWidth="1"/>
    <col min="10" max="16384" width="9.125" style="54" customWidth="1"/>
  </cols>
  <sheetData>
    <row r="13" spans="1:9" ht="15">
      <c r="A13" s="53" t="s">
        <v>45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46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47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48</v>
      </c>
      <c r="B16" s="55" t="s">
        <v>49</v>
      </c>
      <c r="C16" s="55" t="s">
        <v>50</v>
      </c>
      <c r="D16" s="55" t="s">
        <v>51</v>
      </c>
      <c r="E16" s="55" t="s">
        <v>52</v>
      </c>
      <c r="F16" s="56" t="s">
        <v>53</v>
      </c>
      <c r="G16" s="56" t="s">
        <v>54</v>
      </c>
      <c r="H16" s="55" t="s">
        <v>55</v>
      </c>
      <c r="I16" s="55" t="s">
        <v>56</v>
      </c>
    </row>
    <row r="17" spans="1:9" ht="15">
      <c r="A17" s="57" t="s">
        <v>57</v>
      </c>
      <c r="B17" s="58">
        <v>-37.64065</v>
      </c>
      <c r="C17" s="58"/>
      <c r="D17" s="58">
        <v>267.44378</v>
      </c>
      <c r="E17" s="58">
        <v>266.4306</v>
      </c>
      <c r="F17" s="58">
        <f>7.76+13.09352</f>
        <v>20.85352</v>
      </c>
      <c r="G17" s="58">
        <v>262.85321</v>
      </c>
      <c r="H17" s="58">
        <v>48.02671</v>
      </c>
      <c r="I17" s="58">
        <f>B17+D17+F17-G17</f>
        <v>-12.196559999999977</v>
      </c>
    </row>
    <row r="19" ht="15">
      <c r="A19" s="54" t="s">
        <v>58</v>
      </c>
    </row>
    <row r="20" ht="15">
      <c r="A20" s="54" t="s">
        <v>59</v>
      </c>
    </row>
    <row r="21" ht="15">
      <c r="A21" s="54" t="s">
        <v>60</v>
      </c>
    </row>
    <row r="22" ht="15">
      <c r="A22" s="54" t="s">
        <v>61</v>
      </c>
    </row>
    <row r="23" ht="15">
      <c r="A23" s="54" t="s">
        <v>62</v>
      </c>
    </row>
    <row r="24" ht="15">
      <c r="A24" s="54" t="s">
        <v>63</v>
      </c>
    </row>
    <row r="25" ht="15">
      <c r="A25" s="54" t="s">
        <v>64</v>
      </c>
    </row>
    <row r="26" ht="15">
      <c r="A26" s="54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3"/>
  <dimension ref="A1:H26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22.375" style="0" customWidth="1"/>
    <col min="5" max="5" width="23.625" style="0" customWidth="1"/>
    <col min="6" max="6" width="22.00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66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67</v>
      </c>
      <c r="G3" s="66"/>
      <c r="H3" s="63"/>
    </row>
    <row r="4" spans="1:8" ht="12.75" hidden="1">
      <c r="A4" s="67" t="s">
        <v>68</v>
      </c>
      <c r="B4" s="68" t="s">
        <v>69</v>
      </c>
      <c r="C4" s="67" t="s">
        <v>70</v>
      </c>
      <c r="D4" s="68" t="s">
        <v>71</v>
      </c>
      <c r="E4" s="69" t="s">
        <v>72</v>
      </c>
      <c r="F4" s="69"/>
      <c r="G4" s="69"/>
      <c r="H4" s="69" t="s">
        <v>73</v>
      </c>
    </row>
    <row r="5" spans="1:8" ht="12.75" hidden="1">
      <c r="A5" s="67" t="s">
        <v>74</v>
      </c>
      <c r="B5" s="68"/>
      <c r="C5" s="70"/>
      <c r="D5" s="68" t="s">
        <v>75</v>
      </c>
      <c r="E5" s="68" t="s">
        <v>76</v>
      </c>
      <c r="F5" s="68" t="s">
        <v>77</v>
      </c>
      <c r="G5" s="68" t="s">
        <v>78</v>
      </c>
      <c r="H5" s="68"/>
    </row>
    <row r="6" spans="1:8" ht="12.75" hidden="1">
      <c r="A6" s="67"/>
      <c r="B6" s="68"/>
      <c r="C6" s="70"/>
      <c r="D6" s="68" t="s">
        <v>79</v>
      </c>
      <c r="E6" s="71"/>
      <c r="F6" s="68" t="s">
        <v>80</v>
      </c>
      <c r="G6" s="68" t="s">
        <v>81</v>
      </c>
      <c r="H6" s="71"/>
    </row>
    <row r="7" spans="1:8" ht="12.75" hidden="1">
      <c r="A7" s="72"/>
      <c r="B7" s="71"/>
      <c r="C7" s="73"/>
      <c r="D7" s="71"/>
      <c r="E7" s="71"/>
      <c r="F7" s="71"/>
      <c r="G7" s="68" t="s">
        <v>82</v>
      </c>
      <c r="H7" s="71"/>
    </row>
    <row r="8" spans="1:8" ht="13.5" hidden="1" thickBot="1">
      <c r="A8" s="74"/>
      <c r="B8" s="75"/>
      <c r="C8" s="76"/>
      <c r="D8" s="75"/>
      <c r="E8" s="75"/>
      <c r="F8" s="75"/>
      <c r="G8" s="75"/>
      <c r="H8" s="75"/>
    </row>
    <row r="9" spans="1:8" ht="12.75" hidden="1">
      <c r="A9" s="63"/>
      <c r="B9" s="77"/>
      <c r="C9" s="64"/>
      <c r="D9" s="63"/>
      <c r="E9" s="63"/>
      <c r="F9" s="63"/>
      <c r="G9" s="77"/>
      <c r="H9" s="77"/>
    </row>
    <row r="10" spans="1:8" ht="12.75" hidden="1">
      <c r="A10" s="68">
        <v>1</v>
      </c>
      <c r="B10" s="78" t="s">
        <v>83</v>
      </c>
      <c r="C10" s="67"/>
      <c r="D10" s="68"/>
      <c r="E10" s="79"/>
      <c r="F10" s="80"/>
      <c r="G10" s="80">
        <f>+E10-F10</f>
        <v>0</v>
      </c>
      <c r="H10" s="81"/>
    </row>
    <row r="11" spans="1:8" ht="12.75" hidden="1">
      <c r="A11" s="68"/>
      <c r="B11" s="78"/>
      <c r="C11" s="67"/>
      <c r="D11" s="68"/>
      <c r="E11" s="79"/>
      <c r="F11" s="80"/>
      <c r="G11" s="80">
        <f>+E11-F11</f>
        <v>0</v>
      </c>
      <c r="H11" s="81"/>
    </row>
    <row r="12" spans="1:8" ht="12.75" hidden="1">
      <c r="A12" s="68"/>
      <c r="B12" s="78"/>
      <c r="C12" s="67"/>
      <c r="D12" s="68"/>
      <c r="E12" s="80"/>
      <c r="F12" s="80"/>
      <c r="G12" s="80">
        <f>+E12-F12</f>
        <v>0</v>
      </c>
      <c r="H12" s="81"/>
    </row>
    <row r="13" spans="1:8" ht="12.75" hidden="1">
      <c r="A13" s="68"/>
      <c r="B13" s="78"/>
      <c r="C13" s="67"/>
      <c r="D13" s="68"/>
      <c r="E13" s="82"/>
      <c r="F13" s="79"/>
      <c r="G13" s="80"/>
      <c r="H13" s="81"/>
    </row>
    <row r="14" spans="1:8" ht="12.75" hidden="1">
      <c r="A14" s="68"/>
      <c r="B14" s="78"/>
      <c r="C14" s="83" t="s">
        <v>84</v>
      </c>
      <c r="D14" s="84"/>
      <c r="E14" s="85">
        <f>SUM(E10:E13)</f>
        <v>0</v>
      </c>
      <c r="F14" s="85">
        <f>SUM(F10:F13)</f>
        <v>0</v>
      </c>
      <c r="G14" s="85">
        <f>SUM(G10:G13)</f>
        <v>0</v>
      </c>
      <c r="H14" s="81"/>
    </row>
    <row r="15" spans="1:8" ht="13.5" hidden="1" thickBot="1">
      <c r="A15" s="86"/>
      <c r="B15" s="87"/>
      <c r="C15" s="88"/>
      <c r="D15" s="89"/>
      <c r="E15" s="90"/>
      <c r="F15" s="90"/>
      <c r="G15" s="91"/>
      <c r="H15" s="92"/>
    </row>
    <row r="16" spans="1:8" ht="12.75" hidden="1">
      <c r="A16" s="63"/>
      <c r="B16" s="77"/>
      <c r="C16" s="93"/>
      <c r="D16" s="94"/>
      <c r="E16" s="95"/>
      <c r="F16" s="96"/>
      <c r="G16" s="96"/>
      <c r="H16" s="97"/>
    </row>
    <row r="17" spans="1:8" ht="12.75" hidden="1">
      <c r="A17" s="71"/>
      <c r="B17" s="98" t="s">
        <v>18</v>
      </c>
      <c r="C17" s="99"/>
      <c r="D17" s="70"/>
      <c r="E17" s="100">
        <f>E14</f>
        <v>0</v>
      </c>
      <c r="F17" s="101">
        <f>+F14</f>
        <v>0</v>
      </c>
      <c r="G17" s="102">
        <f>+E17-F17</f>
        <v>0</v>
      </c>
      <c r="H17" s="81"/>
    </row>
    <row r="18" spans="1:8" ht="13.5" hidden="1" thickBot="1">
      <c r="A18" s="75"/>
      <c r="B18" s="103"/>
      <c r="C18" s="104"/>
      <c r="D18" s="105"/>
      <c r="E18" s="89"/>
      <c r="F18" s="106"/>
      <c r="G18" s="106"/>
      <c r="H18" s="106"/>
    </row>
    <row r="20" spans="1:7" ht="50.25" customHeight="1">
      <c r="A20" s="107" t="s">
        <v>85</v>
      </c>
      <c r="B20" s="107" t="s">
        <v>86</v>
      </c>
      <c r="C20" s="107" t="s">
        <v>87</v>
      </c>
      <c r="D20" s="107" t="s">
        <v>88</v>
      </c>
      <c r="E20" s="108" t="s">
        <v>89</v>
      </c>
      <c r="F20" s="107" t="s">
        <v>90</v>
      </c>
      <c r="G20" s="109"/>
    </row>
    <row r="21" spans="1:7" ht="15">
      <c r="A21" s="110">
        <v>1</v>
      </c>
      <c r="B21" s="111">
        <v>26591.27</v>
      </c>
      <c r="C21" s="111">
        <v>179142.87</v>
      </c>
      <c r="D21" s="111">
        <v>179905.53</v>
      </c>
      <c r="E21" s="111"/>
      <c r="F21" s="111">
        <f>+B21+C21-D21</f>
        <v>25828.609999999986</v>
      </c>
      <c r="G21" s="112"/>
    </row>
    <row r="23" spans="1:5" ht="56.25" customHeight="1">
      <c r="A23" s="107" t="s">
        <v>85</v>
      </c>
      <c r="B23" s="107" t="s">
        <v>91</v>
      </c>
      <c r="C23" s="107" t="s">
        <v>92</v>
      </c>
      <c r="D23" s="107" t="s">
        <v>93</v>
      </c>
      <c r="E23" s="107" t="s">
        <v>94</v>
      </c>
    </row>
    <row r="24" spans="1:5" ht="15">
      <c r="A24" s="113">
        <v>1</v>
      </c>
      <c r="B24" s="114">
        <v>-380264.38</v>
      </c>
      <c r="C24" s="114">
        <f>+C21+E21</f>
        <v>179142.87</v>
      </c>
      <c r="D24" s="114">
        <v>0</v>
      </c>
      <c r="E24" s="114">
        <f>+B24+C24-D24</f>
        <v>-201121.51</v>
      </c>
    </row>
    <row r="26" spans="2:6" ht="12.75" customHeight="1">
      <c r="B26" s="115"/>
      <c r="F26" s="116" t="s">
        <v>95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2016-03-31T18:02:39Z</dcterms:created>
  <dcterms:modified xsi:type="dcterms:W3CDTF">2016-03-31T18:03:31Z</dcterms:modified>
  <cp:category/>
  <cp:version/>
  <cp:contentType/>
  <cp:contentStatus/>
</cp:coreProperties>
</file>