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<sst xmlns="http://schemas.openxmlformats.org/spreadsheetml/2006/main" count="108" uniqueCount="99">
  <si>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</si>
  <si>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</si>
  <si>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</si>
  <si>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№4  по ул. Ветеранов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</si>
  <si>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</si>
  <si>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</si>
  <si>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</si>
  <si>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</si>
  <si>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</si>
  <si>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</si>
  <si>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</si>
  <si>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</si>
  <si>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</si>
  <si>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ООО"Научно-технический центр "Энергия",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</si>
  <si>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</si>
  <si>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</si>
  <si>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</si>
  <si>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</si>
  <si>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</si>
  <si>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</si>
  <si>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</si>
  <si>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</si>
  <si>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Н/2011-112 от 01.12.2011г.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</si>
  <si>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</si>
  <si>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</si>
  <si>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</si>
  <si>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</si>
  <si>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</si>
  <si>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ООО"Житель"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</si>
  <si>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</si>
  <si>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</si>
  <si>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</si>
  <si>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коээфициент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</si>
  <si>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</si>
  <si>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</si>
  <si>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</si>
  <si>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</si>
  <si>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</si>
  <si>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</si>
  <si>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</si>
  <si>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</si>
  <si>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ремонтам будут приведены в следующих квитанциях</t>
  </si>
  <si>
    <t>ОТЧЕТ</t>
  </si>
  <si>
    <t>по выполнению плана текущего ремонта жилого дома</t>
  </si>
  <si>
    <t>№ 4 по ул. Ветеранов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</si>
  <si>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</si>
  <si>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</si>
  <si>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</si>
  <si>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</si>
  <si>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</si>
  <si>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</si>
  <si>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</si>
  <si>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</si>
  <si>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</si>
  <si>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</si>
  <si>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213</t>
    </r>
    <r>
      <rPr>
        <b/>
        <sz val="11"/>
        <color indexed="8"/>
        <rFont val="Calibri"/>
        <family val="2"/>
      </rPr>
      <t>,44</t>
    </r>
    <r>
      <rPr>
        <sz val="10"/>
        <rFont val="Arial Cyr"/>
        <family val="0"/>
      </rPr>
      <t xml:space="preserve"> тыс.рублей, в том числе:</t>
    </r>
  </si>
  <si>
    <t>Ремонт канализационных  лежаков - 200,44 т.р.</t>
  </si>
  <si>
    <t>Ремонт системы ХВС,ГВС - 7,28 т.р.</t>
  </si>
  <si>
    <t>Установка замков, окраска входных дверей(5 шт) - 3,65 т.р.</t>
  </si>
  <si>
    <t>Аварийные работы - 1,60 т.р.</t>
  </si>
  <si>
    <t>прочее - 0,47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</si>
  <si>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Ветеранов, д. 4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</si>
  <si>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</si>
  <si>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</si>
  <si>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</si>
  <si>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</si>
  <si>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</si>
  <si>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</si>
  <si>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</si>
  <si>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</si>
  <si>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</si>
  <si>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</si>
  <si>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</si>
  <si>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</si>
  <si>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</si>
  <si>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</si>
  <si>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</si>
  <si>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</si>
  <si>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д.4</t>
  </si>
  <si>
    <t>замена стояков ХВС и ГВС</t>
  </si>
  <si>
    <t>350 м.п.</t>
  </si>
  <si>
    <t>замена разводящей магистрали ХВС</t>
  </si>
  <si>
    <t>128 м.п.</t>
  </si>
  <si>
    <t>замена стояков полотенцесушителей</t>
  </si>
  <si>
    <t>240 м.п.</t>
  </si>
  <si>
    <t>замена стояков ЦО</t>
  </si>
  <si>
    <t>605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</si>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</sst>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6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right" vertical="top" wrapText="1"/>
    </xf>
    <xf numFmtId="0" fontId="29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8" fillId="0" borderId="17" xfId="0" applyNumberFormat="1" applyFont="1" applyFill="1" applyBorder="1" applyAlignment="1">
      <alignment horizontal="right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/>
    </xf>
    <xf numFmtId="0" fontId="37" fillId="0" borderId="0" xfId="52" applyFill="1" applyAlignment="1">
      <alignment horizontal="center"/>
      <protection/>
    </xf>
    <xf numFmtId="0" fontId="37" fillId="0" borderId="0" xfId="52" applyFill="1">
      <alignment/>
      <protection/>
    </xf>
    <xf numFmtId="0" fontId="37" fillId="0" borderId="22" xfId="52" applyFill="1" applyBorder="1" applyAlignment="1">
      <alignment horizontal="center" vertical="center" wrapText="1"/>
      <protection/>
    </xf>
    <xf numFmtId="0" fontId="37" fillId="0" borderId="22" xfId="52" applyFont="1" applyFill="1" applyBorder="1" applyAlignment="1">
      <alignment horizontal="center" vertical="center" wrapText="1"/>
      <protection/>
    </xf>
    <xf numFmtId="0" fontId="45" fillId="0" borderId="22" xfId="52" applyFont="1" applyFill="1" applyBorder="1" applyAlignment="1">
      <alignment horizontal="center" vertical="center"/>
      <protection/>
    </xf>
    <xf numFmtId="2" fontId="45" fillId="0" borderId="22" xfId="52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2" fontId="35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5" fillId="0" borderId="26" xfId="0" applyFont="1" applyBorder="1" applyAlignment="1">
      <alignment/>
    </xf>
    <xf numFmtId="0" fontId="35" fillId="0" borderId="26" xfId="0" applyFont="1" applyBorder="1" applyAlignment="1">
      <alignment horizontal="center"/>
    </xf>
    <xf numFmtId="2" fontId="35" fillId="0" borderId="2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36" fillId="0" borderId="22" xfId="0" applyFont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22" xfId="0" applyFont="1" applyBorder="1" applyAlignment="1">
      <alignment/>
    </xf>
    <xf numFmtId="4" fontId="36" fillId="0" borderId="22" xfId="0" applyNumberFormat="1" applyFont="1" applyBorder="1" applyAlignment="1">
      <alignment/>
    </xf>
    <xf numFmtId="4" fontId="36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4" fontId="36" fillId="0" borderId="2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32" fillId="0" borderId="0" xfId="0" applyFont="1" applyAlignment="1">
      <alignment horizontal="right" indent="4"/>
    </xf>
    <xf numFmtId="0" fontId="28" fillId="0" borderId="0" xfId="0" applyFont="1" applyAlignment="1">
      <alignment horizontal="right" indent="4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0"/>
  <sheetViews>
    <sheetView tabSelected="1" zoomScalePageLayoutView="0" workbookViewId="0" topLeftCell="C14">
      <selection activeCell="G36" sqref="G36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8" customWidth="1"/>
    <col min="4" max="4" width="14.375" style="48" customWidth="1"/>
    <col min="5" max="5" width="11.875" style="48" customWidth="1"/>
    <col min="6" max="6" width="13.25390625" style="48" customWidth="1"/>
    <col min="7" max="7" width="11.875" style="48" customWidth="1"/>
    <col min="8" max="8" width="14.375" style="48" customWidth="1"/>
    <col min="9" max="9" width="33.375" style="48" customWidth="1"/>
    <col min="10" max="10" width="10.125" style="2" bestFit="1" customWidth="1"/>
    <col min="11" max="11" width="9.125" style="2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9" t="s">
        <v>1</v>
      </c>
      <c r="D20" s="9"/>
      <c r="E20" s="9"/>
      <c r="F20" s="9"/>
      <c r="G20" s="9"/>
      <c r="H20" s="9"/>
      <c r="I20" s="9"/>
    </row>
    <row r="21" spans="3:9" ht="12.75">
      <c r="C21" s="10" t="s">
        <v>2</v>
      </c>
      <c r="D21" s="10"/>
      <c r="E21" s="10"/>
      <c r="F21" s="10"/>
      <c r="G21" s="10"/>
      <c r="H21" s="10"/>
      <c r="I21" s="10"/>
    </row>
    <row r="22" spans="3:9" ht="12.75">
      <c r="C22" s="10" t="s">
        <v>3</v>
      </c>
      <c r="D22" s="10"/>
      <c r="E22" s="10"/>
      <c r="F22" s="10"/>
      <c r="G22" s="10"/>
      <c r="H22" s="10"/>
      <c r="I22" s="10"/>
    </row>
    <row r="23" spans="3:9" ht="6" customHeight="1" thickBot="1">
      <c r="C23" s="11"/>
      <c r="D23" s="11"/>
      <c r="E23" s="11"/>
      <c r="F23" s="11"/>
      <c r="G23" s="11"/>
      <c r="H23" s="11"/>
      <c r="I23" s="11"/>
    </row>
    <row r="24" spans="3:9" ht="38.25" customHeight="1" thickBot="1">
      <c r="C24" s="12" t="s">
        <v>4</v>
      </c>
      <c r="D24" s="13" t="s">
        <v>5</v>
      </c>
      <c r="E24" s="14" t="s">
        <v>6</v>
      </c>
      <c r="F24" s="14" t="s">
        <v>7</v>
      </c>
      <c r="G24" s="14" t="s">
        <v>8</v>
      </c>
      <c r="H24" s="14" t="s">
        <v>9</v>
      </c>
      <c r="I24" s="13" t="s">
        <v>10</v>
      </c>
    </row>
    <row r="25" spans="3:9" ht="13.5" customHeight="1" thickBot="1">
      <c r="C25" s="15" t="s">
        <v>11</v>
      </c>
      <c r="D25" s="16"/>
      <c r="E25" s="16"/>
      <c r="F25" s="16"/>
      <c r="G25" s="16"/>
      <c r="H25" s="16"/>
      <c r="I25" s="17"/>
    </row>
    <row r="26" spans="3:9" ht="13.5" customHeight="1" thickBot="1">
      <c r="C26" s="18" t="s">
        <v>12</v>
      </c>
      <c r="D26" s="19">
        <v>142098.51</v>
      </c>
      <c r="E26" s="19">
        <v>1368154.8</v>
      </c>
      <c r="F26" s="19">
        <v>1352806.92</v>
      </c>
      <c r="G26" s="19">
        <v>1365503.48</v>
      </c>
      <c r="H26" s="19">
        <f>+D26+E26-F26</f>
        <v>157446.39000000013</v>
      </c>
      <c r="I26" s="20" t="s">
        <v>13</v>
      </c>
    </row>
    <row r="27" spans="3:9" ht="13.5" customHeight="1" thickBot="1">
      <c r="C27" s="18" t="s">
        <v>14</v>
      </c>
      <c r="D27" s="19">
        <v>37377.239999999874</v>
      </c>
      <c r="E27" s="21">
        <v>373574</v>
      </c>
      <c r="F27" s="21">
        <v>353072.93</v>
      </c>
      <c r="G27" s="19">
        <v>424763.18</v>
      </c>
      <c r="H27" s="19">
        <f>+D27+E27-F27</f>
        <v>57878.30999999988</v>
      </c>
      <c r="I27" s="22"/>
    </row>
    <row r="28" spans="3:9" ht="13.5" customHeight="1" thickBot="1">
      <c r="C28" s="18" t="s">
        <v>15</v>
      </c>
      <c r="D28" s="19">
        <v>22143.860000000102</v>
      </c>
      <c r="E28" s="21">
        <v>241235.79</v>
      </c>
      <c r="F28" s="21">
        <v>229324.68</v>
      </c>
      <c r="G28" s="19">
        <v>237906.9</v>
      </c>
      <c r="H28" s="19">
        <f>+D28+E28-F28</f>
        <v>34054.97000000015</v>
      </c>
      <c r="I28" s="22"/>
    </row>
    <row r="29" spans="3:9" ht="13.5" customHeight="1" thickBot="1">
      <c r="C29" s="18" t="s">
        <v>16</v>
      </c>
      <c r="D29" s="19">
        <v>12828.47000000003</v>
      </c>
      <c r="E29" s="21">
        <v>138765.79</v>
      </c>
      <c r="F29" s="21">
        <v>131458.92</v>
      </c>
      <c r="G29" s="19">
        <v>109869.05</v>
      </c>
      <c r="H29" s="19">
        <f>+D29+E29-F29</f>
        <v>20135.340000000026</v>
      </c>
      <c r="I29" s="22"/>
    </row>
    <row r="30" spans="3:9" ht="13.5" customHeight="1" thickBot="1">
      <c r="C30" s="18" t="s">
        <v>17</v>
      </c>
      <c r="D30" s="19">
        <v>716.4300000000003</v>
      </c>
      <c r="E30" s="21">
        <v>14416.33</v>
      </c>
      <c r="F30" s="21">
        <v>14009.46</v>
      </c>
      <c r="G30" s="19">
        <f>+E30</f>
        <v>14416.33</v>
      </c>
      <c r="H30" s="19">
        <f>+D30+E30-F30</f>
        <v>1123.300000000001</v>
      </c>
      <c r="I30" s="23"/>
    </row>
    <row r="31" spans="3:9" ht="13.5" customHeight="1" thickBot="1">
      <c r="C31" s="18" t="s">
        <v>18</v>
      </c>
      <c r="D31" s="24">
        <f>SUM(D26:D30)</f>
        <v>215164.51</v>
      </c>
      <c r="E31" s="24">
        <f>SUM(E26:E30)</f>
        <v>2136146.71</v>
      </c>
      <c r="F31" s="24">
        <f>SUM(F26:F30)</f>
        <v>2080672.9099999997</v>
      </c>
      <c r="G31" s="24">
        <f>SUM(G26:G30)</f>
        <v>2152458.94</v>
      </c>
      <c r="H31" s="24">
        <f>SUM(H26:H30)</f>
        <v>270638.3100000002</v>
      </c>
      <c r="I31" s="25"/>
    </row>
    <row r="32" spans="3:9" ht="13.5" customHeight="1" thickBot="1">
      <c r="C32" s="16" t="s">
        <v>19</v>
      </c>
      <c r="D32" s="16"/>
      <c r="E32" s="16"/>
      <c r="F32" s="16"/>
      <c r="G32" s="16"/>
      <c r="H32" s="16"/>
      <c r="I32" s="16"/>
    </row>
    <row r="33" spans="3:9" ht="38.25" customHeight="1" thickBot="1">
      <c r="C33" s="26" t="s">
        <v>4</v>
      </c>
      <c r="D33" s="13" t="s">
        <v>5</v>
      </c>
      <c r="E33" s="14" t="s">
        <v>6</v>
      </c>
      <c r="F33" s="14" t="s">
        <v>7</v>
      </c>
      <c r="G33" s="14" t="s">
        <v>8</v>
      </c>
      <c r="H33" s="14" t="s">
        <v>9</v>
      </c>
      <c r="I33" s="27" t="s">
        <v>20</v>
      </c>
    </row>
    <row r="34" spans="3:9" ht="13.5" customHeight="1" thickBot="1">
      <c r="C34" s="12" t="s">
        <v>21</v>
      </c>
      <c r="D34" s="28">
        <v>52004.49999999988</v>
      </c>
      <c r="E34" s="29">
        <v>671955</v>
      </c>
      <c r="F34" s="29">
        <v>662822.61</v>
      </c>
      <c r="G34" s="29">
        <f>+E34</f>
        <v>671955</v>
      </c>
      <c r="H34" s="29">
        <f aca="true" t="shared" si="0" ref="H34:H42">+D34+E34-F34</f>
        <v>61136.8899999999</v>
      </c>
      <c r="I34" s="30" t="s">
        <v>22</v>
      </c>
    </row>
    <row r="35" spans="3:10" ht="14.25" customHeight="1" thickBot="1">
      <c r="C35" s="18" t="s">
        <v>23</v>
      </c>
      <c r="D35" s="31">
        <v>10674.409999999974</v>
      </c>
      <c r="E35" s="19">
        <v>138812.66</v>
      </c>
      <c r="F35" s="19">
        <v>136927.13</v>
      </c>
      <c r="G35" s="29">
        <v>213443.38</v>
      </c>
      <c r="H35" s="29">
        <f t="shared" si="0"/>
        <v>12559.939999999973</v>
      </c>
      <c r="I35" s="32"/>
      <c r="J35" s="33"/>
    </row>
    <row r="36" spans="3:9" ht="13.5" customHeight="1" thickBot="1">
      <c r="C36" s="26" t="s">
        <v>24</v>
      </c>
      <c r="D36" s="34">
        <v>5122.969999999943</v>
      </c>
      <c r="E36" s="19">
        <v>0</v>
      </c>
      <c r="F36" s="19">
        <v>1173.35</v>
      </c>
      <c r="G36" s="29"/>
      <c r="H36" s="29">
        <f t="shared" si="0"/>
        <v>3949.619999999943</v>
      </c>
      <c r="I36" s="35"/>
    </row>
    <row r="37" spans="3:9" ht="12.75" customHeight="1" hidden="1" thickBot="1">
      <c r="C37" s="18" t="s">
        <v>25</v>
      </c>
      <c r="D37" s="31">
        <v>0</v>
      </c>
      <c r="E37" s="19"/>
      <c r="F37" s="19"/>
      <c r="G37" s="29"/>
      <c r="H37" s="29">
        <f t="shared" si="0"/>
        <v>0</v>
      </c>
      <c r="I37" s="35" t="s">
        <v>26</v>
      </c>
    </row>
    <row r="38" spans="3:9" ht="13.5" customHeight="1" thickBot="1">
      <c r="C38" s="18" t="s">
        <v>27</v>
      </c>
      <c r="D38" s="31">
        <v>11682.079999999987</v>
      </c>
      <c r="E38" s="19">
        <v>151015.63</v>
      </c>
      <c r="F38" s="19">
        <v>148964.76</v>
      </c>
      <c r="G38" s="29">
        <v>168847.54</v>
      </c>
      <c r="H38" s="29">
        <f t="shared" si="0"/>
        <v>13732.949999999983</v>
      </c>
      <c r="I38" s="36" t="s">
        <v>28</v>
      </c>
    </row>
    <row r="39" spans="3:9" ht="13.5" customHeight="1" thickBot="1">
      <c r="C39" s="18" t="s">
        <v>29</v>
      </c>
      <c r="D39" s="31">
        <v>717.6499999999996</v>
      </c>
      <c r="E39" s="21">
        <v>9247.3</v>
      </c>
      <c r="F39" s="21">
        <v>9121.84</v>
      </c>
      <c r="G39" s="29">
        <f>+E39</f>
        <v>9247.3</v>
      </c>
      <c r="H39" s="29">
        <f t="shared" si="0"/>
        <v>843.1099999999988</v>
      </c>
      <c r="I39" s="36" t="s">
        <v>30</v>
      </c>
    </row>
    <row r="40" spans="3:9" ht="13.5" customHeight="1" thickBot="1">
      <c r="C40" s="26" t="s">
        <v>31</v>
      </c>
      <c r="D40" s="31">
        <v>9103.36</v>
      </c>
      <c r="E40" s="21">
        <v>95221.36</v>
      </c>
      <c r="F40" s="21">
        <v>92860.88</v>
      </c>
      <c r="G40" s="29">
        <f>+E40</f>
        <v>95221.36</v>
      </c>
      <c r="H40" s="29">
        <f t="shared" si="0"/>
        <v>11463.839999999997</v>
      </c>
      <c r="I40" s="35"/>
    </row>
    <row r="41" spans="3:9" ht="13.5" customHeight="1" thickBot="1">
      <c r="C41" s="18" t="s">
        <v>32</v>
      </c>
      <c r="D41" s="31">
        <v>0</v>
      </c>
      <c r="E41" s="21">
        <v>8315.07</v>
      </c>
      <c r="F41" s="21">
        <v>4374.25</v>
      </c>
      <c r="G41" s="29"/>
      <c r="H41" s="29">
        <f t="shared" si="0"/>
        <v>3940.8199999999997</v>
      </c>
      <c r="I41" s="35"/>
    </row>
    <row r="42" spans="3:9" ht="13.5" customHeight="1" thickBot="1">
      <c r="C42" s="18" t="s">
        <v>33</v>
      </c>
      <c r="D42" s="31">
        <v>2733.709999999992</v>
      </c>
      <c r="E42" s="21">
        <v>35319.62</v>
      </c>
      <c r="F42" s="21">
        <v>34840.01</v>
      </c>
      <c r="G42" s="29">
        <f>+E42</f>
        <v>35319.62</v>
      </c>
      <c r="H42" s="29">
        <f t="shared" si="0"/>
        <v>3213.3199999999924</v>
      </c>
      <c r="I42" s="36" t="s">
        <v>34</v>
      </c>
    </row>
    <row r="43" spans="3:12" s="38" customFormat="1" ht="13.5" customHeight="1" thickBot="1">
      <c r="C43" s="18" t="s">
        <v>18</v>
      </c>
      <c r="D43" s="24">
        <f>SUM(D34:D42)</f>
        <v>92038.67999999977</v>
      </c>
      <c r="E43" s="24">
        <f>SUM(E34:E42)</f>
        <v>1109886.6400000004</v>
      </c>
      <c r="F43" s="24">
        <f>SUM(F34:F42)</f>
        <v>1091084.8299999998</v>
      </c>
      <c r="G43" s="24">
        <f>SUM(G34:G42)</f>
        <v>1194034.2000000002</v>
      </c>
      <c r="H43" s="24">
        <f>SUM(H34:H42)</f>
        <v>110840.48999999977</v>
      </c>
      <c r="I43" s="37"/>
      <c r="L43" s="39"/>
    </row>
    <row r="44" spans="3:9" ht="13.5" customHeight="1" thickBot="1">
      <c r="C44" s="40" t="s">
        <v>35</v>
      </c>
      <c r="D44" s="40"/>
      <c r="E44" s="40"/>
      <c r="F44" s="40"/>
      <c r="G44" s="40"/>
      <c r="H44" s="40"/>
      <c r="I44" s="40"/>
    </row>
    <row r="45" spans="3:9" ht="27" customHeight="1" thickBot="1">
      <c r="C45" s="41" t="s">
        <v>36</v>
      </c>
      <c r="D45" s="42" t="s">
        <v>37</v>
      </c>
      <c r="E45" s="43"/>
      <c r="F45" s="43"/>
      <c r="G45" s="43"/>
      <c r="H45" s="44"/>
      <c r="I45" s="45" t="s">
        <v>38</v>
      </c>
    </row>
    <row r="46" spans="3:8" ht="19.5" customHeight="1">
      <c r="C46" s="46" t="s">
        <v>39</v>
      </c>
      <c r="D46" s="46"/>
      <c r="E46" s="46"/>
      <c r="F46" s="46"/>
      <c r="G46" s="46"/>
      <c r="H46" s="47">
        <f>+H31+H43</f>
        <v>381478.79999999993</v>
      </c>
    </row>
    <row r="47" spans="3:9" s="49" customFormat="1" ht="12.75" hidden="1">
      <c r="C47" s="48" t="s">
        <v>40</v>
      </c>
      <c r="D47" s="48"/>
      <c r="E47" s="48"/>
      <c r="F47" s="48"/>
      <c r="G47" s="48"/>
      <c r="H47" s="48"/>
      <c r="I47" s="48"/>
    </row>
    <row r="48" ht="12.75" customHeight="1">
      <c r="C48" s="50" t="s">
        <v>41</v>
      </c>
    </row>
    <row r="49" spans="3:8" ht="12.75">
      <c r="C49" s="2"/>
      <c r="D49" s="2"/>
      <c r="E49" s="2"/>
      <c r="F49" s="2"/>
      <c r="G49" s="2"/>
      <c r="H49" s="2"/>
    </row>
    <row r="50" spans="3:6" ht="15" customHeight="1">
      <c r="C50" s="51"/>
      <c r="D50" s="52"/>
      <c r="E50" s="52"/>
      <c r="F50" s="52"/>
    </row>
  </sheetData>
  <sheetProtection/>
  <mergeCells count="10">
    <mergeCell ref="C32:I32"/>
    <mergeCell ref="I34:I35"/>
    <mergeCell ref="C44:I44"/>
    <mergeCell ref="D45:H45"/>
    <mergeCell ref="C20:I20"/>
    <mergeCell ref="C21:I21"/>
    <mergeCell ref="C22:I22"/>
    <mergeCell ref="C23:I23"/>
    <mergeCell ref="C25:I25"/>
    <mergeCell ref="I26:I30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4"/>
  <sheetViews>
    <sheetView zoomScaleSheetLayoutView="120" zoomScalePageLayoutView="0" workbookViewId="0" topLeftCell="A13">
      <selection activeCell="D32" sqref="D32"/>
    </sheetView>
  </sheetViews>
  <sheetFormatPr defaultColWidth="9.00390625" defaultRowHeight="12.75"/>
  <cols>
    <col min="1" max="1" width="4.625" style="54" customWidth="1"/>
    <col min="2" max="2" width="12.375" style="54" customWidth="1"/>
    <col min="3" max="3" width="13.25390625" style="54" hidden="1" customWidth="1"/>
    <col min="4" max="4" width="12.125" style="54" customWidth="1"/>
    <col min="5" max="5" width="13.625" style="54" customWidth="1"/>
    <col min="6" max="6" width="13.25390625" style="54" customWidth="1"/>
    <col min="7" max="7" width="14.25390625" style="54" customWidth="1"/>
    <col min="8" max="8" width="15.125" style="54" customWidth="1"/>
    <col min="9" max="9" width="14.25390625" style="54" customWidth="1"/>
    <col min="10" max="16384" width="9.125" style="54" customWidth="1"/>
  </cols>
  <sheetData>
    <row r="13" spans="1:9" ht="15">
      <c r="A13" s="53" t="s">
        <v>42</v>
      </c>
      <c r="B13" s="53"/>
      <c r="C13" s="53"/>
      <c r="D13" s="53"/>
      <c r="E13" s="53"/>
      <c r="F13" s="53"/>
      <c r="G13" s="53"/>
      <c r="H13" s="53"/>
      <c r="I13" s="53"/>
    </row>
    <row r="14" spans="1:9" ht="15">
      <c r="A14" s="53" t="s">
        <v>43</v>
      </c>
      <c r="B14" s="53"/>
      <c r="C14" s="53"/>
      <c r="D14" s="53"/>
      <c r="E14" s="53"/>
      <c r="F14" s="53"/>
      <c r="G14" s="53"/>
      <c r="H14" s="53"/>
      <c r="I14" s="53"/>
    </row>
    <row r="15" spans="1:9" ht="15">
      <c r="A15" s="53" t="s">
        <v>44</v>
      </c>
      <c r="B15" s="53"/>
      <c r="C15" s="53"/>
      <c r="D15" s="53"/>
      <c r="E15" s="53"/>
      <c r="F15" s="53"/>
      <c r="G15" s="53"/>
      <c r="H15" s="53"/>
      <c r="I15" s="53"/>
    </row>
    <row r="16" spans="1:9" ht="60">
      <c r="A16" s="55" t="s">
        <v>45</v>
      </c>
      <c r="B16" s="55" t="s">
        <v>46</v>
      </c>
      <c r="C16" s="55" t="s">
        <v>47</v>
      </c>
      <c r="D16" s="55" t="s">
        <v>48</v>
      </c>
      <c r="E16" s="55" t="s">
        <v>49</v>
      </c>
      <c r="F16" s="56" t="s">
        <v>50</v>
      </c>
      <c r="G16" s="56" t="s">
        <v>51</v>
      </c>
      <c r="H16" s="55" t="s">
        <v>52</v>
      </c>
      <c r="I16" s="55" t="s">
        <v>53</v>
      </c>
    </row>
    <row r="17" spans="1:9" ht="15">
      <c r="A17" s="57" t="s">
        <v>54</v>
      </c>
      <c r="B17" s="58">
        <v>136.22785</v>
      </c>
      <c r="C17" s="58"/>
      <c r="D17" s="58">
        <v>138.81266</v>
      </c>
      <c r="E17" s="58">
        <v>136.92713</v>
      </c>
      <c r="F17" s="58">
        <v>2.16</v>
      </c>
      <c r="G17" s="58">
        <v>213.44338</v>
      </c>
      <c r="H17" s="58">
        <v>12.55994</v>
      </c>
      <c r="I17" s="58">
        <f>B17+D17+F17-G17</f>
        <v>63.75713000000002</v>
      </c>
    </row>
    <row r="19" ht="15">
      <c r="A19" s="54" t="s">
        <v>55</v>
      </c>
    </row>
    <row r="20" ht="15">
      <c r="A20" s="54" t="s">
        <v>56</v>
      </c>
    </row>
    <row r="21" ht="15">
      <c r="A21" s="54" t="s">
        <v>57</v>
      </c>
    </row>
    <row r="22" ht="15">
      <c r="A22" s="54" t="s">
        <v>58</v>
      </c>
    </row>
    <row r="23" ht="15">
      <c r="A23" s="54" t="s">
        <v>59</v>
      </c>
    </row>
    <row r="24" ht="15">
      <c r="A24" s="54" t="s">
        <v>60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34.25390625" style="0" customWidth="1"/>
    <col min="4" max="4" width="19.25390625" style="0" customWidth="1"/>
    <col min="5" max="5" width="24.1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9" t="s">
        <v>61</v>
      </c>
      <c r="B1" s="60"/>
      <c r="C1" s="60"/>
      <c r="D1" s="60"/>
      <c r="E1" s="60"/>
      <c r="F1" s="60"/>
      <c r="G1" s="60"/>
      <c r="H1" s="61"/>
    </row>
    <row r="2" spans="1:7" ht="32.25" customHeight="1" thickBot="1">
      <c r="A2" s="62"/>
      <c r="B2" s="62"/>
      <c r="C2" s="62"/>
      <c r="D2" s="62"/>
      <c r="E2" s="62"/>
      <c r="F2" s="62"/>
      <c r="G2" s="62"/>
    </row>
    <row r="3" spans="1:8" ht="13.5" hidden="1" thickBot="1">
      <c r="A3" s="63"/>
      <c r="B3" s="64"/>
      <c r="C3" s="65"/>
      <c r="D3" s="64"/>
      <c r="E3" s="64"/>
      <c r="F3" s="66" t="s">
        <v>62</v>
      </c>
      <c r="G3" s="67"/>
      <c r="H3" s="64"/>
    </row>
    <row r="4" spans="1:8" ht="12.75" hidden="1">
      <c r="A4" s="68" t="s">
        <v>63</v>
      </c>
      <c r="B4" s="69" t="s">
        <v>64</v>
      </c>
      <c r="C4" s="70" t="s">
        <v>65</v>
      </c>
      <c r="D4" s="69" t="s">
        <v>66</v>
      </c>
      <c r="E4" s="71" t="s">
        <v>67</v>
      </c>
      <c r="F4" s="71"/>
      <c r="G4" s="71"/>
      <c r="H4" s="71" t="s">
        <v>68</v>
      </c>
    </row>
    <row r="5" spans="1:8" ht="12.75" hidden="1">
      <c r="A5" s="68" t="s">
        <v>69</v>
      </c>
      <c r="B5" s="69"/>
      <c r="C5" s="70"/>
      <c r="D5" s="69" t="s">
        <v>70</v>
      </c>
      <c r="E5" s="69" t="s">
        <v>71</v>
      </c>
      <c r="F5" s="69" t="s">
        <v>72</v>
      </c>
      <c r="G5" s="69" t="s">
        <v>73</v>
      </c>
      <c r="H5" s="69"/>
    </row>
    <row r="6" spans="1:8" ht="12.75" hidden="1">
      <c r="A6" s="68"/>
      <c r="B6" s="69"/>
      <c r="C6" s="70"/>
      <c r="D6" s="69" t="s">
        <v>74</v>
      </c>
      <c r="E6" s="69"/>
      <c r="F6" s="69" t="s">
        <v>75</v>
      </c>
      <c r="G6" s="69" t="s">
        <v>76</v>
      </c>
      <c r="H6" s="69"/>
    </row>
    <row r="7" spans="1:8" ht="12.75" hidden="1">
      <c r="A7" s="68"/>
      <c r="B7" s="69"/>
      <c r="C7" s="70"/>
      <c r="D7" s="69"/>
      <c r="E7" s="72"/>
      <c r="G7" s="69" t="s">
        <v>77</v>
      </c>
      <c r="H7" s="72"/>
    </row>
    <row r="8" spans="1:8" ht="5.25" customHeight="1" hidden="1" thickBot="1">
      <c r="A8" s="73"/>
      <c r="B8" s="74"/>
      <c r="C8" s="75"/>
      <c r="D8" s="74"/>
      <c r="E8" s="74"/>
      <c r="F8" s="74"/>
      <c r="G8" s="74"/>
      <c r="H8" s="74"/>
    </row>
    <row r="9" spans="1:8" ht="6.75" customHeight="1" hidden="1">
      <c r="A9" s="64"/>
      <c r="B9" s="76"/>
      <c r="C9" s="65"/>
      <c r="D9" s="64"/>
      <c r="E9" s="76"/>
      <c r="F9" s="76"/>
      <c r="G9" s="76"/>
      <c r="H9" s="76"/>
    </row>
    <row r="10" spans="1:8" ht="12.75" customHeight="1" hidden="1">
      <c r="A10" s="69">
        <v>1</v>
      </c>
      <c r="B10" s="77" t="s">
        <v>78</v>
      </c>
      <c r="C10" s="70" t="s">
        <v>79</v>
      </c>
      <c r="D10" s="69" t="s">
        <v>80</v>
      </c>
      <c r="E10" s="78"/>
      <c r="F10" s="79"/>
      <c r="G10" s="79">
        <f>+E10-F10</f>
        <v>0</v>
      </c>
      <c r="H10" s="80"/>
    </row>
    <row r="11" spans="1:8" ht="12.75" customHeight="1" hidden="1">
      <c r="A11" s="69"/>
      <c r="B11" s="77"/>
      <c r="C11" s="70" t="s">
        <v>81</v>
      </c>
      <c r="D11" s="69" t="s">
        <v>82</v>
      </c>
      <c r="E11" s="79"/>
      <c r="F11" s="79"/>
      <c r="G11" s="79">
        <f>+E11-F11</f>
        <v>0</v>
      </c>
      <c r="H11" s="80"/>
    </row>
    <row r="12" spans="1:8" ht="12.75" customHeight="1" hidden="1">
      <c r="A12" s="69"/>
      <c r="B12" s="77"/>
      <c r="C12" s="70" t="s">
        <v>83</v>
      </c>
      <c r="D12" s="69" t="s">
        <v>84</v>
      </c>
      <c r="E12" s="79"/>
      <c r="F12" s="79"/>
      <c r="G12" s="79">
        <f>+E12-F12</f>
        <v>0</v>
      </c>
      <c r="H12" s="80"/>
    </row>
    <row r="13" spans="1:8" ht="12.75" hidden="1">
      <c r="A13" s="69"/>
      <c r="B13" s="77"/>
      <c r="C13" s="70" t="s">
        <v>85</v>
      </c>
      <c r="D13" s="69" t="s">
        <v>86</v>
      </c>
      <c r="E13" s="79"/>
      <c r="F13" s="79"/>
      <c r="G13" s="79">
        <f>+E13-F13</f>
        <v>0</v>
      </c>
      <c r="H13" s="80"/>
    </row>
    <row r="14" spans="1:8" ht="5.25" customHeight="1" hidden="1">
      <c r="A14" s="69"/>
      <c r="B14" s="77"/>
      <c r="D14" s="69"/>
      <c r="E14" s="81"/>
      <c r="F14" s="82"/>
      <c r="G14" s="79"/>
      <c r="H14" s="83"/>
    </row>
    <row r="15" spans="1:8" ht="12.75" hidden="1">
      <c r="A15" s="69"/>
      <c r="B15" s="77"/>
      <c r="C15" s="84" t="s">
        <v>87</v>
      </c>
      <c r="D15" s="85"/>
      <c r="E15" s="86">
        <f>SUM(E10:E14)</f>
        <v>0</v>
      </c>
      <c r="F15" s="86">
        <f>SUM(F10:F14)</f>
        <v>0</v>
      </c>
      <c r="G15" s="86">
        <f>SUM(G10:G14)</f>
        <v>0</v>
      </c>
      <c r="H15" s="80"/>
    </row>
    <row r="16" spans="1:8" ht="4.5" customHeight="1" hidden="1" thickBot="1">
      <c r="A16" s="87"/>
      <c r="B16" s="88"/>
      <c r="C16" s="89"/>
      <c r="D16" s="90"/>
      <c r="E16" s="81"/>
      <c r="F16" s="81"/>
      <c r="G16" s="81"/>
      <c r="H16" s="83"/>
    </row>
    <row r="17" spans="1:8" ht="6.75" customHeight="1" hidden="1">
      <c r="A17" s="64"/>
      <c r="B17" s="76"/>
      <c r="C17" s="91"/>
      <c r="D17" s="91"/>
      <c r="E17" s="92"/>
      <c r="F17" s="92"/>
      <c r="G17" s="92"/>
      <c r="H17" s="91"/>
    </row>
    <row r="18" spans="1:8" ht="12.75" hidden="1">
      <c r="A18" s="72"/>
      <c r="B18" s="93" t="s">
        <v>18</v>
      </c>
      <c r="C18" s="94"/>
      <c r="D18" s="94"/>
      <c r="E18" s="95">
        <f>E15</f>
        <v>0</v>
      </c>
      <c r="F18" s="95">
        <f>F15</f>
        <v>0</v>
      </c>
      <c r="G18" s="95">
        <f>G15</f>
        <v>0</v>
      </c>
      <c r="H18" s="80"/>
    </row>
    <row r="19" spans="1:8" ht="7.5" customHeight="1" hidden="1" thickBot="1">
      <c r="A19" s="74"/>
      <c r="B19" s="96"/>
      <c r="C19" s="97"/>
      <c r="D19" s="97"/>
      <c r="E19" s="97"/>
      <c r="F19" s="97"/>
      <c r="G19" s="97"/>
      <c r="H19" s="98"/>
    </row>
    <row r="21" spans="1:7" ht="63.75" customHeight="1">
      <c r="A21" s="99" t="s">
        <v>88</v>
      </c>
      <c r="B21" s="99" t="s">
        <v>89</v>
      </c>
      <c r="C21" s="99" t="s">
        <v>90</v>
      </c>
      <c r="D21" s="99" t="s">
        <v>91</v>
      </c>
      <c r="E21" s="100" t="s">
        <v>92</v>
      </c>
      <c r="F21" s="99" t="s">
        <v>93</v>
      </c>
      <c r="G21" s="101"/>
    </row>
    <row r="22" spans="1:7" ht="15">
      <c r="A22" s="102">
        <v>1</v>
      </c>
      <c r="B22" s="103">
        <v>5122.97</v>
      </c>
      <c r="C22" s="103"/>
      <c r="D22" s="103">
        <v>1173.35</v>
      </c>
      <c r="E22" s="103"/>
      <c r="F22" s="103">
        <f>+B22+C22-D22</f>
        <v>3949.6200000000003</v>
      </c>
      <c r="G22" s="104"/>
    </row>
    <row r="24" spans="1:5" ht="60.75" customHeight="1">
      <c r="A24" s="99" t="s">
        <v>88</v>
      </c>
      <c r="B24" s="99" t="s">
        <v>94</v>
      </c>
      <c r="C24" s="99" t="s">
        <v>95</v>
      </c>
      <c r="D24" s="99" t="s">
        <v>96</v>
      </c>
      <c r="E24" s="99" t="s">
        <v>97</v>
      </c>
    </row>
    <row r="25" spans="1:5" ht="15">
      <c r="A25" s="105">
        <v>1</v>
      </c>
      <c r="B25" s="106">
        <v>5323.030000000057</v>
      </c>
      <c r="C25" s="106">
        <f>+C22+E22</f>
        <v>0</v>
      </c>
      <c r="D25" s="106">
        <f>+F18*1000</f>
        <v>0</v>
      </c>
      <c r="E25" s="106">
        <f>+B25+C25-D25</f>
        <v>5323.030000000057</v>
      </c>
    </row>
    <row r="26" spans="1:5" ht="12.75">
      <c r="A26" s="107"/>
      <c r="B26" s="107"/>
      <c r="C26" s="108"/>
      <c r="D26" s="108"/>
      <c r="E26" s="70"/>
    </row>
    <row r="27" spans="2:6" ht="15">
      <c r="B27" s="109"/>
      <c r="F27" s="110" t="s">
        <v>98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2016-03-30T15:23:31Z</dcterms:created>
  <dcterms:modified xsi:type="dcterms:W3CDTF">2016-03-30T15:24:22Z</dcterms:modified>
  <cp:category/>
  <cp:version/>
  <cp:contentType/>
  <cp:contentStatus/>
</cp:coreProperties>
</file>