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<sst xmlns="http://schemas.openxmlformats.org/spreadsheetml/2006/main" count="106" uniqueCount="97">
  <si>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</si>
  <si>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</si>
  <si>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</si>
  <si>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Ветеранов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</si>
  <si>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</si>
  <si>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</si>
  <si>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</si>
  <si>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</si>
  <si>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</si>
  <si>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</si>
  <si>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</si>
  <si>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</si>
  <si>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</si>
  <si>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</si>
  <si>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</si>
  <si>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</si>
  <si>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</si>
  <si>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</si>
  <si>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</si>
  <si>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</si>
  <si>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</si>
  <si>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</si>
  <si>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Н/2011-105 от 01.08.2011г.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</si>
  <si>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</si>
  <si>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</si>
  <si>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</si>
  <si>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</si>
  <si>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</si>
  <si>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</si>
  <si>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</si>
  <si>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</si>
  <si>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</si>
  <si>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</si>
  <si>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</si>
  <si>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</si>
  <si>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</si>
  <si>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</si>
  <si>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</si>
  <si>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</si>
  <si>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</si>
  <si>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</si>
  <si>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</si>
  <si>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</si>
  <si>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</si>
  <si>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6 по ул. Ветеранов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</si>
  <si>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</si>
  <si>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</si>
  <si>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</si>
  <si>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</si>
  <si>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</si>
  <si>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</si>
  <si>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</si>
  <si>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</si>
  <si>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</si>
  <si>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</si>
  <si>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98</t>
    </r>
    <r>
      <rPr>
        <b/>
        <sz val="11"/>
        <color indexed="8"/>
        <rFont val="Calibri"/>
        <family val="2"/>
      </rPr>
      <t>,65</t>
    </r>
    <r>
      <rPr>
        <sz val="10"/>
        <rFont val="Arial Cyr"/>
        <family val="0"/>
      </rPr>
      <t xml:space="preserve"> тыс.рублей, в том числе:</t>
    </r>
  </si>
  <si>
    <t>Ремонт канализационных труб, лежаков - 68,68 т.р.</t>
  </si>
  <si>
    <t>Окраска входных дверей( 5 шт.) - 3,13 т.р.</t>
  </si>
  <si>
    <t>Ремонт фасада (швы) - 25,50 т.р.</t>
  </si>
  <si>
    <t>Аварийные работы - 0,87 т.р.</t>
  </si>
  <si>
    <t>прочее - 0,47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</si>
  <si>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Ветеранов,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</si>
  <si>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</si>
  <si>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</si>
  <si>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</si>
  <si>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</si>
  <si>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</si>
  <si>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</si>
  <si>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</si>
  <si>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</si>
  <si>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</si>
  <si>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</si>
  <si>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</si>
  <si>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</si>
  <si>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</si>
  <si>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</si>
  <si>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</si>
  <si>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</si>
  <si>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д.6</t>
  </si>
  <si>
    <t>замена стояков ХВС и ГВС</t>
  </si>
  <si>
    <t>105 м.п.</t>
  </si>
  <si>
    <t>замена стояков полотенцесушителей</t>
  </si>
  <si>
    <t>51 м.п.</t>
  </si>
  <si>
    <t>замена стояков ЦО</t>
  </si>
  <si>
    <t>897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</si>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</sst>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2" xfId="52" applyFill="1" applyBorder="1" applyAlignment="1">
      <alignment horizontal="center" vertical="center" wrapText="1"/>
      <protection/>
    </xf>
    <xf numFmtId="0" fontId="37" fillId="0" borderId="22" xfId="52" applyFont="1" applyFill="1" applyBorder="1" applyAlignment="1">
      <alignment horizontal="center" vertical="center" wrapText="1"/>
      <protection/>
    </xf>
    <xf numFmtId="0" fontId="45" fillId="0" borderId="22" xfId="52" applyFont="1" applyFill="1" applyBorder="1" applyAlignment="1">
      <alignment horizontal="center" vertical="center"/>
      <protection/>
    </xf>
    <xf numFmtId="2" fontId="45" fillId="0" borderId="22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2" xfId="0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6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tabSelected="1" zoomScalePageLayoutView="0" workbookViewId="0" topLeftCell="C18">
      <selection activeCell="G36" sqref="G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203288.5399999998</v>
      </c>
      <c r="E26" s="19">
        <v>1340844.09</v>
      </c>
      <c r="F26" s="19">
        <v>1301282.12</v>
      </c>
      <c r="G26" s="19">
        <v>1330194.08</v>
      </c>
      <c r="H26" s="19">
        <f>+D26+E26-F26</f>
        <v>242850.50999999978</v>
      </c>
      <c r="I26" s="20" t="s">
        <v>13</v>
      </c>
    </row>
    <row r="27" spans="3:9" ht="13.5" customHeight="1" thickBot="1">
      <c r="C27" s="18" t="s">
        <v>14</v>
      </c>
      <c r="D27" s="19">
        <v>70484.44999999995</v>
      </c>
      <c r="E27" s="21">
        <v>286342.56</v>
      </c>
      <c r="F27" s="21">
        <v>268354.6</v>
      </c>
      <c r="G27" s="19">
        <v>309978.71</v>
      </c>
      <c r="H27" s="19">
        <f>+D27+E27-F27</f>
        <v>88472.40999999997</v>
      </c>
      <c r="I27" s="22"/>
    </row>
    <row r="28" spans="3:9" ht="13.5" customHeight="1" thickBot="1">
      <c r="C28" s="18" t="s">
        <v>15</v>
      </c>
      <c r="D28" s="19">
        <v>36688.649999999994</v>
      </c>
      <c r="E28" s="21">
        <v>205480.99</v>
      </c>
      <c r="F28" s="21">
        <v>191344.25</v>
      </c>
      <c r="G28" s="19">
        <v>206790.85</v>
      </c>
      <c r="H28" s="19">
        <f>+D28+E28-F28</f>
        <v>50825.389999999985</v>
      </c>
      <c r="I28" s="22"/>
    </row>
    <row r="29" spans="3:9" ht="13.5" customHeight="1" thickBot="1">
      <c r="C29" s="18" t="s">
        <v>16</v>
      </c>
      <c r="D29" s="19">
        <v>23233.920000000027</v>
      </c>
      <c r="E29" s="21">
        <v>114963.09</v>
      </c>
      <c r="F29" s="21">
        <v>108114.48</v>
      </c>
      <c r="G29" s="19">
        <v>91023.05</v>
      </c>
      <c r="H29" s="19">
        <f>+D29+E29-F29</f>
        <v>30082.530000000013</v>
      </c>
      <c r="I29" s="22"/>
    </row>
    <row r="30" spans="3:9" ht="13.5" customHeight="1" thickBot="1">
      <c r="C30" s="18" t="s">
        <v>17</v>
      </c>
      <c r="D30" s="19">
        <v>-2438.379999999999</v>
      </c>
      <c r="E30" s="21">
        <v>16811.21</v>
      </c>
      <c r="F30" s="21">
        <v>13977.88</v>
      </c>
      <c r="G30" s="19">
        <f>+F30</f>
        <v>13977.88</v>
      </c>
      <c r="H30" s="19">
        <f>+D30+E30-F30</f>
        <v>394.9500000000007</v>
      </c>
      <c r="I30" s="23"/>
    </row>
    <row r="31" spans="3:9" ht="13.5" customHeight="1" thickBot="1">
      <c r="C31" s="18" t="s">
        <v>18</v>
      </c>
      <c r="D31" s="24">
        <f>SUM(D26:D30)</f>
        <v>331257.1799999998</v>
      </c>
      <c r="E31" s="24">
        <f>SUM(E26:E30)</f>
        <v>1964441.9400000002</v>
      </c>
      <c r="F31" s="24">
        <f>SUM(F26:F30)</f>
        <v>1883073.33</v>
      </c>
      <c r="G31" s="24">
        <f>SUM(G26:G30)</f>
        <v>1951964.57</v>
      </c>
      <c r="H31" s="24">
        <f>SUM(H26:H30)</f>
        <v>412625.78999999975</v>
      </c>
      <c r="I31" s="25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6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7" t="s">
        <v>20</v>
      </c>
    </row>
    <row r="34" spans="3:9" ht="13.5" customHeight="1" thickBot="1">
      <c r="C34" s="12" t="s">
        <v>21</v>
      </c>
      <c r="D34" s="28">
        <v>76995.52000000002</v>
      </c>
      <c r="E34" s="29">
        <v>673784.58</v>
      </c>
      <c r="F34" s="29">
        <v>631945.48</v>
      </c>
      <c r="G34" s="29">
        <f>+E34</f>
        <v>673784.58</v>
      </c>
      <c r="H34" s="29">
        <f aca="true" t="shared" si="0" ref="H34:H42">+D34+E34-F34</f>
        <v>118834.62</v>
      </c>
      <c r="I34" s="30" t="s">
        <v>22</v>
      </c>
    </row>
    <row r="35" spans="3:10" ht="14.25" customHeight="1" thickBot="1">
      <c r="C35" s="18" t="s">
        <v>23</v>
      </c>
      <c r="D35" s="31">
        <v>16505.369999999995</v>
      </c>
      <c r="E35" s="19">
        <v>138943.3</v>
      </c>
      <c r="F35" s="19">
        <v>131730.16</v>
      </c>
      <c r="G35" s="29">
        <v>98653.13</v>
      </c>
      <c r="H35" s="29">
        <f t="shared" si="0"/>
        <v>23718.50999999998</v>
      </c>
      <c r="I35" s="32"/>
      <c r="J35" s="33"/>
    </row>
    <row r="36" spans="3:9" ht="13.5" customHeight="1" thickBot="1">
      <c r="C36" s="26" t="s">
        <v>24</v>
      </c>
      <c r="D36" s="34">
        <v>13879.870000000024</v>
      </c>
      <c r="E36" s="19">
        <v>0</v>
      </c>
      <c r="F36" s="19">
        <v>2160.66</v>
      </c>
      <c r="G36" s="29"/>
      <c r="H36" s="29">
        <f t="shared" si="0"/>
        <v>11719.210000000025</v>
      </c>
      <c r="I36" s="35"/>
    </row>
    <row r="37" spans="3:9" ht="12.75" customHeight="1" hidden="1" thickBot="1">
      <c r="C37" s="18" t="s">
        <v>25</v>
      </c>
      <c r="D37" s="31">
        <v>0</v>
      </c>
      <c r="E37" s="19"/>
      <c r="F37" s="19"/>
      <c r="G37" s="29"/>
      <c r="H37" s="29">
        <f t="shared" si="0"/>
        <v>0</v>
      </c>
      <c r="I37" s="35" t="s">
        <v>26</v>
      </c>
    </row>
    <row r="38" spans="3:9" ht="13.5" customHeight="1" thickBot="1">
      <c r="C38" s="18" t="s">
        <v>27</v>
      </c>
      <c r="D38" s="31">
        <v>19071.550000000017</v>
      </c>
      <c r="E38" s="19">
        <v>151157.94</v>
      </c>
      <c r="F38" s="19">
        <v>143728.22</v>
      </c>
      <c r="G38" s="29">
        <f>84440.77+59915.28</f>
        <v>144356.05</v>
      </c>
      <c r="H38" s="29">
        <f t="shared" si="0"/>
        <v>26501.27000000002</v>
      </c>
      <c r="I38" s="36" t="s">
        <v>28</v>
      </c>
    </row>
    <row r="39" spans="3:9" ht="13.5" customHeight="1" thickBot="1">
      <c r="C39" s="18" t="s">
        <v>29</v>
      </c>
      <c r="D39" s="31">
        <v>1178.949999999997</v>
      </c>
      <c r="E39" s="21">
        <v>9255.89</v>
      </c>
      <c r="F39" s="21">
        <v>8789.11</v>
      </c>
      <c r="G39" s="29">
        <f>+E39</f>
        <v>9255.89</v>
      </c>
      <c r="H39" s="29">
        <f t="shared" si="0"/>
        <v>1645.729999999996</v>
      </c>
      <c r="I39" s="36" t="s">
        <v>30</v>
      </c>
    </row>
    <row r="40" spans="3:9" ht="13.5" customHeight="1" thickBot="1">
      <c r="C40" s="26" t="s">
        <v>31</v>
      </c>
      <c r="D40" s="31">
        <v>14483.250000000015</v>
      </c>
      <c r="E40" s="21">
        <v>90041.41</v>
      </c>
      <c r="F40" s="21">
        <v>85830.09</v>
      </c>
      <c r="G40" s="29">
        <f>+E40</f>
        <v>90041.41</v>
      </c>
      <c r="H40" s="29">
        <f t="shared" si="0"/>
        <v>18694.57000000002</v>
      </c>
      <c r="I40" s="35"/>
    </row>
    <row r="41" spans="3:9" ht="13.5" customHeight="1" thickBot="1">
      <c r="C41" s="18" t="s">
        <v>32</v>
      </c>
      <c r="D41" s="31">
        <v>0</v>
      </c>
      <c r="E41" s="21">
        <v>3077.54</v>
      </c>
      <c r="F41" s="21">
        <v>688.43</v>
      </c>
      <c r="G41" s="29"/>
      <c r="H41" s="29">
        <f t="shared" si="0"/>
        <v>2389.11</v>
      </c>
      <c r="I41" s="35"/>
    </row>
    <row r="42" spans="3:9" ht="13.5" customHeight="1" thickBot="1">
      <c r="C42" s="18" t="s">
        <v>33</v>
      </c>
      <c r="D42" s="31">
        <v>4408.370000000003</v>
      </c>
      <c r="E42" s="21">
        <v>34936.79</v>
      </c>
      <c r="F42" s="21">
        <v>33170.82</v>
      </c>
      <c r="G42" s="29">
        <f>+E42</f>
        <v>34936.79</v>
      </c>
      <c r="H42" s="29">
        <f t="shared" si="0"/>
        <v>6174.340000000004</v>
      </c>
      <c r="I42" s="36" t="s">
        <v>34</v>
      </c>
    </row>
    <row r="43" spans="3:12" s="38" customFormat="1" ht="13.5" customHeight="1" thickBot="1">
      <c r="C43" s="18" t="s">
        <v>18</v>
      </c>
      <c r="D43" s="24">
        <f>SUM(D34:D42)</f>
        <v>146522.88000000006</v>
      </c>
      <c r="E43" s="24">
        <f>SUM(E34:E42)</f>
        <v>1101197.45</v>
      </c>
      <c r="F43" s="24">
        <f>SUM(F34:F42)</f>
        <v>1038042.97</v>
      </c>
      <c r="G43" s="24">
        <f>SUM(G34:G42)</f>
        <v>1051027.85</v>
      </c>
      <c r="H43" s="24">
        <f>SUM(H34:H42)</f>
        <v>209677.36000000002</v>
      </c>
      <c r="I43" s="37"/>
      <c r="L43" s="39"/>
    </row>
    <row r="44" spans="3:9" ht="13.5" customHeight="1" thickBot="1">
      <c r="C44" s="40" t="s">
        <v>35</v>
      </c>
      <c r="D44" s="40"/>
      <c r="E44" s="40"/>
      <c r="F44" s="40"/>
      <c r="G44" s="40"/>
      <c r="H44" s="40"/>
      <c r="I44" s="40"/>
    </row>
    <row r="45" spans="3:9" ht="27" customHeight="1" thickBot="1">
      <c r="C45" s="41" t="s">
        <v>36</v>
      </c>
      <c r="D45" s="42" t="s">
        <v>37</v>
      </c>
      <c r="E45" s="43"/>
      <c r="F45" s="43"/>
      <c r="G45" s="43"/>
      <c r="H45" s="44"/>
      <c r="I45" s="45" t="s">
        <v>38</v>
      </c>
    </row>
    <row r="46" spans="3:8" ht="26.25" customHeight="1">
      <c r="C46" s="46" t="s">
        <v>39</v>
      </c>
      <c r="D46" s="46"/>
      <c r="E46" s="46"/>
      <c r="F46" s="46"/>
      <c r="G46" s="46"/>
      <c r="H46" s="47">
        <f>+H31+H43</f>
        <v>622303.1499999998</v>
      </c>
    </row>
    <row r="47" spans="3:9" s="49" customFormat="1" ht="12.75" hidden="1">
      <c r="C47" s="48" t="s">
        <v>40</v>
      </c>
      <c r="D47" s="48"/>
      <c r="E47" s="48"/>
      <c r="F47" s="48"/>
      <c r="G47" s="48"/>
      <c r="H47" s="48"/>
      <c r="I47" s="48"/>
    </row>
    <row r="48" ht="12.75" customHeight="1">
      <c r="C48" s="50" t="s">
        <v>41</v>
      </c>
    </row>
    <row r="49" spans="3:8" ht="12.75">
      <c r="C49" s="2"/>
      <c r="D49" s="2"/>
      <c r="E49" s="2"/>
      <c r="F49" s="2"/>
      <c r="G49" s="2"/>
      <c r="H49" s="2"/>
    </row>
    <row r="50" spans="3:6" ht="15" customHeight="1">
      <c r="C50" s="51"/>
      <c r="D50" s="52"/>
      <c r="E50" s="52"/>
      <c r="F50" s="52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zoomScaleSheetLayoutView="120" zoomScalePageLayoutView="0" workbookViewId="0" topLeftCell="A10">
      <selection activeCell="A21" sqref="A21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25390625" style="54" customWidth="1"/>
    <col min="10" max="16384" width="9.125" style="54" customWidth="1"/>
  </cols>
  <sheetData>
    <row r="13" spans="1:9" ht="15">
      <c r="A13" s="53" t="s">
        <v>42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43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44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45</v>
      </c>
      <c r="B16" s="55" t="s">
        <v>46</v>
      </c>
      <c r="C16" s="55" t="s">
        <v>47</v>
      </c>
      <c r="D16" s="55" t="s">
        <v>48</v>
      </c>
      <c r="E16" s="55" t="s">
        <v>49</v>
      </c>
      <c r="F16" s="56" t="s">
        <v>50</v>
      </c>
      <c r="G16" s="56" t="s">
        <v>51</v>
      </c>
      <c r="H16" s="55" t="s">
        <v>52</v>
      </c>
      <c r="I16" s="55" t="s">
        <v>53</v>
      </c>
    </row>
    <row r="17" spans="1:9" ht="15">
      <c r="A17" s="57" t="s">
        <v>54</v>
      </c>
      <c r="B17" s="58">
        <v>-28.815990000000042</v>
      </c>
      <c r="C17" s="58">
        <v>0</v>
      </c>
      <c r="D17" s="58">
        <v>138.9433</v>
      </c>
      <c r="E17" s="58">
        <v>131.73016</v>
      </c>
      <c r="F17" s="58">
        <v>2.16</v>
      </c>
      <c r="G17" s="58">
        <v>98.65</v>
      </c>
      <c r="H17" s="58">
        <v>23.71851</v>
      </c>
      <c r="I17" s="58">
        <f>B17+D17+F17-G17</f>
        <v>13.637309999999943</v>
      </c>
    </row>
    <row r="19" ht="15">
      <c r="A19" s="54" t="s">
        <v>55</v>
      </c>
    </row>
    <row r="20" ht="15">
      <c r="A20" s="54" t="s">
        <v>56</v>
      </c>
    </row>
    <row r="21" ht="15">
      <c r="A21" s="54" t="s">
        <v>57</v>
      </c>
    </row>
    <row r="22" ht="15">
      <c r="A22" s="54" t="s">
        <v>58</v>
      </c>
    </row>
    <row r="23" ht="15">
      <c r="A23" s="54" t="s">
        <v>59</v>
      </c>
    </row>
    <row r="24" ht="15">
      <c r="A24" s="54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21.625" style="0" customWidth="1"/>
    <col min="6" max="6" width="19.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61</v>
      </c>
      <c r="B1" s="60"/>
      <c r="C1" s="60"/>
      <c r="D1" s="60"/>
      <c r="E1" s="60"/>
      <c r="F1" s="60"/>
      <c r="G1" s="60"/>
      <c r="H1" s="61"/>
    </row>
    <row r="2" spans="1:7" ht="29.25" customHeight="1" thickBot="1">
      <c r="A2" s="62"/>
      <c r="B2" s="62"/>
      <c r="C2" s="62"/>
      <c r="D2" s="62"/>
      <c r="E2" s="62"/>
      <c r="F2" s="62"/>
      <c r="G2" s="62"/>
    </row>
    <row r="3" spans="1:8" ht="13.5" hidden="1" thickBot="1">
      <c r="A3" s="63"/>
      <c r="B3" s="64"/>
      <c r="C3" s="65"/>
      <c r="D3" s="64"/>
      <c r="E3" s="64"/>
      <c r="F3" s="66" t="s">
        <v>62</v>
      </c>
      <c r="G3" s="67"/>
      <c r="H3" s="64"/>
    </row>
    <row r="4" spans="1:8" ht="12.75" hidden="1">
      <c r="A4" s="68" t="s">
        <v>63</v>
      </c>
      <c r="B4" s="69" t="s">
        <v>64</v>
      </c>
      <c r="C4" s="70" t="s">
        <v>65</v>
      </c>
      <c r="D4" s="69" t="s">
        <v>66</v>
      </c>
      <c r="E4" s="71" t="s">
        <v>67</v>
      </c>
      <c r="F4" s="71"/>
      <c r="G4" s="71"/>
      <c r="H4" s="71" t="s">
        <v>68</v>
      </c>
    </row>
    <row r="5" spans="1:8" ht="12.75" hidden="1">
      <c r="A5" s="68" t="s">
        <v>69</v>
      </c>
      <c r="B5" s="69"/>
      <c r="C5" s="70"/>
      <c r="D5" s="69" t="s">
        <v>70</v>
      </c>
      <c r="E5" s="69" t="s">
        <v>71</v>
      </c>
      <c r="F5" s="69" t="s">
        <v>72</v>
      </c>
      <c r="G5" s="69" t="s">
        <v>73</v>
      </c>
      <c r="H5" s="69"/>
    </row>
    <row r="6" spans="1:8" ht="12.75" hidden="1">
      <c r="A6" s="68"/>
      <c r="B6" s="69"/>
      <c r="C6" s="70"/>
      <c r="D6" s="69" t="s">
        <v>74</v>
      </c>
      <c r="E6" s="69"/>
      <c r="F6" s="69" t="s">
        <v>75</v>
      </c>
      <c r="G6" s="69" t="s">
        <v>76</v>
      </c>
      <c r="H6" s="69"/>
    </row>
    <row r="7" spans="1:8" ht="12.75" hidden="1">
      <c r="A7" s="68"/>
      <c r="B7" s="69"/>
      <c r="C7" s="70"/>
      <c r="D7" s="69"/>
      <c r="E7" s="72"/>
      <c r="G7" s="69" t="s">
        <v>77</v>
      </c>
      <c r="H7" s="72"/>
    </row>
    <row r="8" spans="1:8" ht="5.25" customHeight="1" hidden="1" thickBot="1">
      <c r="A8" s="73"/>
      <c r="B8" s="74"/>
      <c r="C8" s="75"/>
      <c r="D8" s="74"/>
      <c r="E8" s="74"/>
      <c r="F8" s="74"/>
      <c r="G8" s="74"/>
      <c r="H8" s="74"/>
    </row>
    <row r="9" spans="1:8" ht="6.75" customHeight="1" hidden="1">
      <c r="A9" s="64"/>
      <c r="B9" s="76"/>
      <c r="C9" s="65"/>
      <c r="D9" s="64"/>
      <c r="E9" s="76"/>
      <c r="F9" s="76"/>
      <c r="G9" s="76"/>
      <c r="H9" s="76"/>
    </row>
    <row r="10" spans="1:8" ht="12.75" customHeight="1" hidden="1">
      <c r="A10" s="69">
        <v>1</v>
      </c>
      <c r="B10" s="77" t="s">
        <v>78</v>
      </c>
      <c r="C10" s="70" t="s">
        <v>79</v>
      </c>
      <c r="D10" s="69" t="s">
        <v>80</v>
      </c>
      <c r="E10" s="78"/>
      <c r="F10" s="79"/>
      <c r="G10" s="79">
        <f>+E10-F10</f>
        <v>0</v>
      </c>
      <c r="H10" s="80"/>
    </row>
    <row r="11" spans="1:8" ht="12.75" customHeight="1" hidden="1">
      <c r="A11" s="69"/>
      <c r="B11" s="77"/>
      <c r="C11" s="70" t="s">
        <v>81</v>
      </c>
      <c r="D11" s="69" t="s">
        <v>82</v>
      </c>
      <c r="E11" s="79"/>
      <c r="F11" s="79"/>
      <c r="G11" s="79">
        <f>+E11-F11</f>
        <v>0</v>
      </c>
      <c r="H11" s="80"/>
    </row>
    <row r="12" spans="1:8" ht="12.75" hidden="1">
      <c r="A12" s="69"/>
      <c r="B12" s="77"/>
      <c r="C12" s="68" t="s">
        <v>83</v>
      </c>
      <c r="D12" s="69" t="s">
        <v>84</v>
      </c>
      <c r="E12" s="79"/>
      <c r="F12" s="79"/>
      <c r="G12" s="79">
        <f>+E12-F12</f>
        <v>0</v>
      </c>
      <c r="H12" s="80"/>
    </row>
    <row r="13" spans="1:8" ht="5.25" customHeight="1" hidden="1">
      <c r="A13" s="69"/>
      <c r="B13" s="77"/>
      <c r="D13" s="69"/>
      <c r="E13" s="81"/>
      <c r="F13" s="82"/>
      <c r="G13" s="79"/>
      <c r="H13" s="83"/>
    </row>
    <row r="14" spans="1:8" ht="12.75" hidden="1">
      <c r="A14" s="69"/>
      <c r="B14" s="77"/>
      <c r="C14" s="84" t="s">
        <v>85</v>
      </c>
      <c r="D14" s="85"/>
      <c r="E14" s="86">
        <f>SUM(E10:E13)</f>
        <v>0</v>
      </c>
      <c r="F14" s="86">
        <f>SUM(F10:F13)</f>
        <v>0</v>
      </c>
      <c r="G14" s="86">
        <f>SUM(G10:G13)</f>
        <v>0</v>
      </c>
      <c r="H14" s="80"/>
    </row>
    <row r="15" spans="1:8" ht="4.5" customHeight="1" hidden="1" thickBot="1">
      <c r="A15" s="87"/>
      <c r="B15" s="88"/>
      <c r="C15" s="89"/>
      <c r="D15" s="90"/>
      <c r="E15" s="81"/>
      <c r="F15" s="81"/>
      <c r="G15" s="81"/>
      <c r="H15" s="83"/>
    </row>
    <row r="16" spans="1:8" ht="6.75" customHeight="1" hidden="1">
      <c r="A16" s="64"/>
      <c r="B16" s="76"/>
      <c r="C16" s="91"/>
      <c r="D16" s="91"/>
      <c r="E16" s="92"/>
      <c r="F16" s="92"/>
      <c r="G16" s="92"/>
      <c r="H16" s="91"/>
    </row>
    <row r="17" spans="1:8" ht="12.75" hidden="1">
      <c r="A17" s="72"/>
      <c r="B17" s="93" t="s">
        <v>18</v>
      </c>
      <c r="C17" s="94"/>
      <c r="D17" s="94"/>
      <c r="E17" s="95">
        <f>E14</f>
        <v>0</v>
      </c>
      <c r="F17" s="95">
        <f>F14</f>
        <v>0</v>
      </c>
      <c r="G17" s="95">
        <f>G14</f>
        <v>0</v>
      </c>
      <c r="H17" s="80"/>
    </row>
    <row r="18" spans="1:8" ht="7.5" customHeight="1" hidden="1" thickBot="1">
      <c r="A18" s="74"/>
      <c r="B18" s="96"/>
      <c r="C18" s="97"/>
      <c r="D18" s="97"/>
      <c r="E18" s="97"/>
      <c r="F18" s="97"/>
      <c r="G18" s="97"/>
      <c r="H18" s="98"/>
    </row>
    <row r="20" spans="1:7" ht="54" customHeight="1">
      <c r="A20" s="99" t="s">
        <v>86</v>
      </c>
      <c r="B20" s="99" t="s">
        <v>87</v>
      </c>
      <c r="C20" s="99" t="s">
        <v>88</v>
      </c>
      <c r="D20" s="99" t="s">
        <v>89</v>
      </c>
      <c r="E20" s="100" t="s">
        <v>90</v>
      </c>
      <c r="F20" s="99" t="s">
        <v>91</v>
      </c>
      <c r="G20" s="101"/>
    </row>
    <row r="21" spans="1:7" ht="15">
      <c r="A21" s="102">
        <v>1</v>
      </c>
      <c r="B21" s="103">
        <v>13879.87</v>
      </c>
      <c r="C21" s="103"/>
      <c r="D21" s="103">
        <v>2160.66</v>
      </c>
      <c r="E21" s="103"/>
      <c r="F21" s="103">
        <f>+B21+C21-D21</f>
        <v>11719.210000000001</v>
      </c>
      <c r="G21" s="104"/>
    </row>
    <row r="23" spans="1:5" ht="63" customHeight="1">
      <c r="A23" s="99" t="s">
        <v>86</v>
      </c>
      <c r="B23" s="99" t="s">
        <v>92</v>
      </c>
      <c r="C23" s="99" t="s">
        <v>93</v>
      </c>
      <c r="D23" s="99" t="s">
        <v>94</v>
      </c>
      <c r="E23" s="99" t="s">
        <v>95</v>
      </c>
    </row>
    <row r="24" spans="1:5" ht="15">
      <c r="A24" s="105">
        <v>1</v>
      </c>
      <c r="B24" s="106">
        <v>44126.53</v>
      </c>
      <c r="C24" s="106">
        <f>+C21+E21</f>
        <v>0</v>
      </c>
      <c r="D24" s="106">
        <f>+F17*1000</f>
        <v>0</v>
      </c>
      <c r="E24" s="106">
        <f>+B24+C24-D24</f>
        <v>44126.53</v>
      </c>
    </row>
    <row r="25" spans="1:5" ht="12.75">
      <c r="A25" s="107"/>
      <c r="B25" s="107"/>
      <c r="C25" s="108"/>
      <c r="D25" s="108"/>
      <c r="E25" s="70"/>
    </row>
    <row r="26" spans="2:6" ht="15">
      <c r="B26" s="109"/>
      <c r="F26" s="110" t="s">
        <v>96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2016-03-30T15:26:00Z</dcterms:created>
  <dcterms:modified xsi:type="dcterms:W3CDTF">2016-03-30T15:27:40Z</dcterms:modified>
  <cp:category/>
  <cp:version/>
  <cp:contentType/>
  <cp:contentStatus/>
</cp:coreProperties>
</file>