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<sst xmlns="http://schemas.openxmlformats.org/spreadsheetml/2006/main" count="60" uniqueCount="53">
  <si>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</si>
  <si>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</si>
  <si>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</si>
  <si>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  по ул. Березовая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</si>
  <si>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</si>
  <si>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</si>
  <si>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</si>
  <si>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</si>
  <si>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</si>
  <si>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</si>
  <si>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</si>
  <si>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</si>
  <si>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</si>
  <si>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</si>
  <si>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</si>
  <si>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</si>
  <si>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</si>
  <si>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</si>
  <si>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</si>
  <si>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</si>
  <si>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</si>
  <si>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</si>
  <si>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</si>
  <si>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</si>
  <si>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</si>
  <si>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</si>
  <si>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</si>
  <si>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</si>
  <si>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</si>
  <si>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</si>
  <si>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</si>
  <si>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</si>
  <si>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</si>
  <si>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</si>
  <si>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</si>
  <si>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</si>
  <si>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</si>
  <si>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</si>
  <si>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</si>
  <si>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11 по ул. Березовая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</si>
  <si>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</si>
  <si>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</si>
  <si>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</si>
  <si>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</si>
  <si>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</si>
  <si>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</si>
  <si>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</si>
  <si>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</si>
  <si>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</si>
  <si>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</si>
  <si>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4</t>
    </r>
    <r>
      <rPr>
        <b/>
        <sz val="11"/>
        <color indexed="8"/>
        <rFont val="Calibri"/>
        <family val="2"/>
      </rPr>
      <t>,06</t>
    </r>
    <r>
      <rPr>
        <sz val="10"/>
        <rFont val="Arial Cyr"/>
        <family val="0"/>
      </rPr>
      <t xml:space="preserve"> тыс.рублей, в том числе:</t>
    </r>
  </si>
  <si>
    <t>ремонт ступеней и подъездных козырьков - 3.61 т.р.</t>
  </si>
  <si>
    <t>прочее - 0,45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</si>
</sst>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2" fillId="0" borderId="0" xfId="52" applyAlignment="1">
      <alignment horizontal="center"/>
      <protection/>
    </xf>
    <xf numFmtId="0" fontId="32" fillId="0" borderId="0" xfId="52">
      <alignment/>
      <protection/>
    </xf>
    <xf numFmtId="0" fontId="32" fillId="0" borderId="20" xfId="52" applyBorder="1" applyAlignment="1">
      <alignment horizontal="center" vertical="center" wrapText="1"/>
      <protection/>
    </xf>
    <xf numFmtId="0" fontId="32" fillId="0" borderId="20" xfId="52" applyFont="1" applyBorder="1" applyAlignment="1">
      <alignment horizontal="center" vertical="center" wrapText="1"/>
      <protection/>
    </xf>
    <xf numFmtId="0" fontId="40" fillId="0" borderId="20" xfId="52" applyFont="1" applyBorder="1" applyAlignment="1">
      <alignment horizontal="center" vertical="center"/>
      <protection/>
    </xf>
    <xf numFmtId="2" fontId="40" fillId="0" borderId="20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tabSelected="1" zoomScalePageLayoutView="0" workbookViewId="0" topLeftCell="C20">
      <selection activeCell="C46" sqref="C4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75390625" style="43" customWidth="1"/>
    <col min="4" max="4" width="14.125" style="43" customWidth="1"/>
    <col min="5" max="5" width="11.875" style="43" customWidth="1"/>
    <col min="6" max="6" width="13.25390625" style="43" customWidth="1"/>
    <col min="7" max="7" width="11.875" style="43" customWidth="1"/>
    <col min="8" max="8" width="12.875" style="43" customWidth="1"/>
    <col min="9" max="9" width="22.875" style="43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9" ht="13.5" customHeight="1" thickBot="1">
      <c r="C28" s="15" t="s">
        <v>11</v>
      </c>
      <c r="D28" s="16"/>
      <c r="E28" s="16"/>
      <c r="F28" s="16"/>
      <c r="G28" s="16"/>
      <c r="H28" s="16"/>
      <c r="I28" s="17"/>
    </row>
    <row r="29" spans="3:11" ht="13.5" customHeight="1" thickBot="1">
      <c r="C29" s="18" t="s">
        <v>12</v>
      </c>
      <c r="D29" s="19">
        <v>17555.70000000004</v>
      </c>
      <c r="E29" s="20">
        <v>119509.9</v>
      </c>
      <c r="F29" s="20">
        <f>114737+5979.21</f>
        <v>120716.21</v>
      </c>
      <c r="G29" s="20">
        <v>118452.97</v>
      </c>
      <c r="H29" s="20">
        <f>+D29+E29-F29</f>
        <v>16349.390000000029</v>
      </c>
      <c r="I29" s="21" t="s">
        <v>13</v>
      </c>
      <c r="K29" s="2">
        <v>16349.39</v>
      </c>
    </row>
    <row r="30" spans="3:9" ht="13.5" customHeight="1" hidden="1" thickBot="1">
      <c r="C30" s="18" t="s">
        <v>14</v>
      </c>
      <c r="D30" s="19">
        <v>0</v>
      </c>
      <c r="E30" s="22"/>
      <c r="F30" s="22"/>
      <c r="G30" s="20"/>
      <c r="H30" s="20">
        <f>+D30+E30-F30</f>
        <v>0</v>
      </c>
      <c r="I30" s="23"/>
    </row>
    <row r="31" spans="3:11" ht="13.5" customHeight="1" thickBot="1">
      <c r="C31" s="18" t="s">
        <v>15</v>
      </c>
      <c r="D31" s="19">
        <v>4614.090000000004</v>
      </c>
      <c r="E31" s="22">
        <f>53644.2-477.4</f>
        <v>53166.799999999996</v>
      </c>
      <c r="F31" s="22">
        <v>49360.95</v>
      </c>
      <c r="G31" s="20">
        <f>+E31</f>
        <v>53166.799999999996</v>
      </c>
      <c r="H31" s="20">
        <f>+D31+E31-F31</f>
        <v>8419.940000000002</v>
      </c>
      <c r="I31" s="23"/>
      <c r="K31" s="2">
        <v>8419.94</v>
      </c>
    </row>
    <row r="32" spans="3:9" ht="13.5" customHeight="1" thickBot="1">
      <c r="C32" s="18" t="s">
        <v>16</v>
      </c>
      <c r="D32" s="19">
        <v>-1276.7500000000018</v>
      </c>
      <c r="E32" s="22"/>
      <c r="F32" s="22"/>
      <c r="G32" s="20"/>
      <c r="H32" s="20">
        <f>+D32+E32-F32</f>
        <v>-1276.7500000000018</v>
      </c>
      <c r="I32" s="23"/>
    </row>
    <row r="33" spans="3:9" ht="13.5" customHeight="1" thickBot="1">
      <c r="C33" s="18" t="s">
        <v>17</v>
      </c>
      <c r="D33" s="19">
        <v>82.53999999999996</v>
      </c>
      <c r="E33" s="22"/>
      <c r="F33" s="22">
        <v>87.58</v>
      </c>
      <c r="G33" s="20"/>
      <c r="H33" s="20">
        <f>+D33+E33-F33</f>
        <v>-5.040000000000035</v>
      </c>
      <c r="I33" s="24"/>
    </row>
    <row r="34" spans="3:9" ht="13.5" customHeight="1" thickBot="1">
      <c r="C34" s="18" t="s">
        <v>18</v>
      </c>
      <c r="D34" s="25">
        <f>SUM(D29:D33)</f>
        <v>20975.580000000045</v>
      </c>
      <c r="E34" s="25">
        <f>SUM(E29:E33)</f>
        <v>172676.69999999998</v>
      </c>
      <c r="F34" s="25">
        <f>SUM(F29:F33)</f>
        <v>170164.74</v>
      </c>
      <c r="G34" s="25">
        <f>SUM(G29:G33)</f>
        <v>171619.77</v>
      </c>
      <c r="H34" s="25">
        <f>SUM(H29:H33)</f>
        <v>23487.54000000003</v>
      </c>
      <c r="I34" s="26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49.5" customHeight="1" thickBot="1">
      <c r="C36" s="12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7" t="s">
        <v>20</v>
      </c>
    </row>
    <row r="37" spans="3:11" ht="18.75" customHeight="1" thickBot="1">
      <c r="C37" s="12" t="s">
        <v>21</v>
      </c>
      <c r="D37" s="28">
        <v>11345.420000000013</v>
      </c>
      <c r="E37" s="29">
        <f>280.79+1009.3+93166.8-3142.4</f>
        <v>91314.49</v>
      </c>
      <c r="F37" s="29">
        <f>215.64+782.97+88272.15</f>
        <v>89270.76</v>
      </c>
      <c r="G37" s="29">
        <f>+E37</f>
        <v>91314.49</v>
      </c>
      <c r="H37" s="29">
        <f>+D37+E37-F37</f>
        <v>13389.150000000023</v>
      </c>
      <c r="I37" s="30" t="s">
        <v>22</v>
      </c>
      <c r="J37" s="31">
        <f>1.89+5.47+11688.09-350.03-D37</f>
        <v>0</v>
      </c>
      <c r="K37" s="31">
        <f>67.04+231.8+13090.31-H37</f>
        <v>-2.3646862246096134E-11</v>
      </c>
    </row>
    <row r="38" spans="3:9" ht="22.5" customHeight="1" thickBot="1">
      <c r="C38" s="18" t="s">
        <v>23</v>
      </c>
      <c r="D38" s="19">
        <v>2694.3399999999892</v>
      </c>
      <c r="E38" s="20">
        <f>22269-82.15+82.15</f>
        <v>22269</v>
      </c>
      <c r="F38" s="20">
        <v>21787.86</v>
      </c>
      <c r="G38" s="29">
        <v>4063.67</v>
      </c>
      <c r="H38" s="29">
        <f aca="true" t="shared" si="0" ref="H38:H44">+D38+E38-F38</f>
        <v>3175.4799999999886</v>
      </c>
      <c r="I38" s="32"/>
    </row>
    <row r="39" spans="3:9" ht="13.5" customHeight="1" thickBot="1">
      <c r="C39" s="33" t="s">
        <v>24</v>
      </c>
      <c r="D39" s="34">
        <v>0</v>
      </c>
      <c r="E39" s="20"/>
      <c r="F39" s="20"/>
      <c r="G39" s="29"/>
      <c r="H39" s="29">
        <f t="shared" si="0"/>
        <v>0</v>
      </c>
      <c r="I39" s="35"/>
    </row>
    <row r="40" spans="3:9" ht="12.75" customHeight="1" hidden="1" thickBot="1">
      <c r="C40" s="18" t="s">
        <v>25</v>
      </c>
      <c r="D40" s="19">
        <v>0</v>
      </c>
      <c r="E40" s="20"/>
      <c r="F40" s="20"/>
      <c r="G40" s="29"/>
      <c r="H40" s="29">
        <f t="shared" si="0"/>
        <v>0</v>
      </c>
      <c r="I40" s="35" t="s">
        <v>26</v>
      </c>
    </row>
    <row r="41" spans="3:11" ht="27.75" customHeight="1" thickBot="1">
      <c r="C41" s="18" t="s">
        <v>27</v>
      </c>
      <c r="D41" s="19">
        <v>3020.5099999999948</v>
      </c>
      <c r="E41" s="20">
        <f>5677.98+18552.66</f>
        <v>24230.64</v>
      </c>
      <c r="F41" s="20">
        <f>15097.2+8298.21+400.28</f>
        <v>23795.69</v>
      </c>
      <c r="G41" s="29">
        <v>38558.65</v>
      </c>
      <c r="H41" s="29">
        <f t="shared" si="0"/>
        <v>3455.4599999999955</v>
      </c>
      <c r="I41" s="36" t="s">
        <v>28</v>
      </c>
      <c r="J41" s="2">
        <f>2664.54-44.31+400.28</f>
        <v>3020.51</v>
      </c>
      <c r="K41" s="2">
        <v>3455.46</v>
      </c>
    </row>
    <row r="42" spans="3:9" ht="13.5" customHeight="1" hidden="1" thickBot="1">
      <c r="C42" s="18" t="s">
        <v>29</v>
      </c>
      <c r="D42" s="19">
        <v>0</v>
      </c>
      <c r="E42" s="37"/>
      <c r="F42" s="37"/>
      <c r="G42" s="29"/>
      <c r="H42" s="29">
        <f t="shared" si="0"/>
        <v>0</v>
      </c>
      <c r="I42" s="38" t="s">
        <v>30</v>
      </c>
    </row>
    <row r="43" spans="3:9" ht="13.5" customHeight="1" thickBot="1">
      <c r="C43" s="33" t="s">
        <v>31</v>
      </c>
      <c r="D43" s="19">
        <v>1218.9999999999982</v>
      </c>
      <c r="E43" s="37">
        <v>9464.6</v>
      </c>
      <c r="F43" s="37">
        <v>9318.67</v>
      </c>
      <c r="G43" s="29">
        <f>+E43</f>
        <v>9464.6</v>
      </c>
      <c r="H43" s="29">
        <f t="shared" si="0"/>
        <v>1364.9299999999985</v>
      </c>
      <c r="I43" s="38"/>
    </row>
    <row r="44" spans="3:9" ht="13.5" customHeight="1" thickBot="1">
      <c r="C44" s="18" t="s">
        <v>32</v>
      </c>
      <c r="D44" s="19">
        <v>622.5299999999979</v>
      </c>
      <c r="E44" s="22">
        <v>4976.8</v>
      </c>
      <c r="F44" s="22">
        <v>4890.73</v>
      </c>
      <c r="G44" s="29">
        <f>+E44</f>
        <v>4976.8</v>
      </c>
      <c r="H44" s="29">
        <f t="shared" si="0"/>
        <v>708.5999999999985</v>
      </c>
      <c r="I44" s="36" t="s">
        <v>33</v>
      </c>
    </row>
    <row r="45" spans="3:9" s="40" customFormat="1" ht="13.5" customHeight="1" thickBot="1">
      <c r="C45" s="18" t="s">
        <v>18</v>
      </c>
      <c r="D45" s="25">
        <f>SUM(D37:D44)</f>
        <v>18901.799999999996</v>
      </c>
      <c r="E45" s="25">
        <f>SUM(E37:E44)</f>
        <v>152255.53</v>
      </c>
      <c r="F45" s="25">
        <f>SUM(F37:F44)</f>
        <v>149063.71000000002</v>
      </c>
      <c r="G45" s="25">
        <f>SUM(G37:G44)</f>
        <v>148378.21</v>
      </c>
      <c r="H45" s="25">
        <f>SUM(H37:H44)</f>
        <v>22093.620000000003</v>
      </c>
      <c r="I45" s="39"/>
    </row>
    <row r="46" spans="3:8" ht="21" customHeight="1">
      <c r="C46" s="41" t="s">
        <v>34</v>
      </c>
      <c r="D46" s="41"/>
      <c r="E46" s="41"/>
      <c r="F46" s="41"/>
      <c r="G46" s="41"/>
      <c r="H46" s="42">
        <f>+H34+H45</f>
        <v>45581.16000000003</v>
      </c>
    </row>
    <row r="47" spans="3:4" ht="15">
      <c r="C47" s="44" t="s">
        <v>35</v>
      </c>
      <c r="D47" s="44"/>
    </row>
    <row r="48" spans="3:4" ht="26.25" customHeight="1">
      <c r="C48" s="45" t="s">
        <v>36</v>
      </c>
      <c r="D48" s="44"/>
    </row>
    <row r="49" ht="12.75" hidden="1">
      <c r="C49" s="45"/>
    </row>
    <row r="50" spans="4:6" ht="12.75">
      <c r="D50" s="46"/>
      <c r="E50" s="46"/>
      <c r="F50" s="46"/>
    </row>
    <row r="51" spans="4:8" ht="12.75">
      <c r="D51" s="46"/>
      <c r="E51" s="46"/>
      <c r="F51" s="46"/>
      <c r="G51" s="46"/>
      <c r="H51" s="46"/>
    </row>
    <row r="52" spans="3:9" ht="12.75">
      <c r="C52" s="1"/>
      <c r="E52" s="1"/>
      <c r="F52" s="1"/>
      <c r="G52" s="1"/>
      <c r="H52" s="1"/>
      <c r="I52" s="1"/>
    </row>
    <row r="55" spans="4:8" ht="12.75">
      <c r="D55" s="46"/>
      <c r="E55" s="46"/>
      <c r="F55" s="46"/>
      <c r="G55" s="46"/>
      <c r="H55" s="46"/>
    </row>
  </sheetData>
  <sheetProtection/>
  <mergeCells count="8">
    <mergeCell ref="C35:I35"/>
    <mergeCell ref="I37:I38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4"/>
  <sheetViews>
    <sheetView zoomScaleSheetLayoutView="120" zoomScalePageLayoutView="0" workbookViewId="0" topLeftCell="A13">
      <selection activeCell="G24" sqref="G24"/>
    </sheetView>
  </sheetViews>
  <sheetFormatPr defaultColWidth="9.00390625" defaultRowHeight="12.75"/>
  <cols>
    <col min="1" max="1" width="4.625" style="48" customWidth="1"/>
    <col min="2" max="2" width="12.375" style="48" customWidth="1"/>
    <col min="3" max="3" width="13.25390625" style="48" hidden="1" customWidth="1"/>
    <col min="4" max="4" width="12.125" style="48" customWidth="1"/>
    <col min="5" max="5" width="13.625" style="48" customWidth="1"/>
    <col min="6" max="6" width="13.25390625" style="48" customWidth="1"/>
    <col min="7" max="7" width="14.25390625" style="48" customWidth="1"/>
    <col min="8" max="8" width="15.125" style="48" customWidth="1"/>
    <col min="9" max="9" width="13.75390625" style="48" customWidth="1"/>
    <col min="10" max="16384" width="9.125" style="48" customWidth="1"/>
  </cols>
  <sheetData>
    <row r="14" spans="1:9" ht="15">
      <c r="A14" s="47" t="s">
        <v>37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47" t="s">
        <v>38</v>
      </c>
      <c r="B15" s="47"/>
      <c r="C15" s="47"/>
      <c r="D15" s="47"/>
      <c r="E15" s="47"/>
      <c r="F15" s="47"/>
      <c r="G15" s="47"/>
      <c r="H15" s="47"/>
      <c r="I15" s="47"/>
    </row>
    <row r="16" spans="1:9" ht="15">
      <c r="A16" s="47" t="s">
        <v>39</v>
      </c>
      <c r="B16" s="47"/>
      <c r="C16" s="47"/>
      <c r="D16" s="47"/>
      <c r="E16" s="47"/>
      <c r="F16" s="47"/>
      <c r="G16" s="47"/>
      <c r="H16" s="47"/>
      <c r="I16" s="47"/>
    </row>
    <row r="17" spans="1:9" ht="60">
      <c r="A17" s="49" t="s">
        <v>40</v>
      </c>
      <c r="B17" s="49" t="s">
        <v>41</v>
      </c>
      <c r="C17" s="49" t="s">
        <v>42</v>
      </c>
      <c r="D17" s="49" t="s">
        <v>43</v>
      </c>
      <c r="E17" s="49" t="s">
        <v>44</v>
      </c>
      <c r="F17" s="50" t="s">
        <v>45</v>
      </c>
      <c r="G17" s="50" t="s">
        <v>46</v>
      </c>
      <c r="H17" s="49" t="s">
        <v>47</v>
      </c>
      <c r="I17" s="49" t="s">
        <v>48</v>
      </c>
    </row>
    <row r="18" spans="1:9" ht="15">
      <c r="A18" s="51" t="s">
        <v>49</v>
      </c>
      <c r="B18" s="52">
        <v>-39.21835999999999</v>
      </c>
      <c r="C18" s="52"/>
      <c r="D18" s="52">
        <v>22.269</v>
      </c>
      <c r="E18" s="52">
        <v>21.78786</v>
      </c>
      <c r="F18" s="52">
        <v>0</v>
      </c>
      <c r="G18" s="52">
        <v>4.06367</v>
      </c>
      <c r="H18" s="52">
        <v>3.17548</v>
      </c>
      <c r="I18" s="52">
        <f>B18+D18+F18-G18</f>
        <v>-21.013029999999993</v>
      </c>
    </row>
    <row r="20" ht="15">
      <c r="A20" s="48" t="s">
        <v>50</v>
      </c>
    </row>
    <row r="21" ht="15">
      <c r="A21" s="48" t="s">
        <v>51</v>
      </c>
    </row>
    <row r="22" ht="15">
      <c r="A22" s="48" t="s">
        <v>52</v>
      </c>
    </row>
    <row r="24" s="53" customFormat="1" ht="15">
      <c r="A24" s="48"/>
    </row>
  </sheetData>
  <sheetProtection/>
  <mergeCells count="3">
    <mergeCell ref="A14:I14"/>
    <mergeCell ref="A15:I15"/>
    <mergeCell ref="A16:I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2017-04-23T19:20:11Z</dcterms:created>
  <dcterms:modified xsi:type="dcterms:W3CDTF">2017-04-23T19:20:49Z</dcterms:modified>
  <cp:category/>
  <cp:version/>
  <cp:contentType/>
  <cp:contentStatus/>
</cp:coreProperties>
</file>