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<sst xmlns="http://schemas.openxmlformats.org/spreadsheetml/2006/main" count="43" uniqueCount="36">
  <si>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</si>
  <si>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</si>
  <si>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</si>
  <si>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68а по мкр. Черная Речка с 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</si>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</sst>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4" fontId="27" fillId="0" borderId="16" xfId="0" applyNumberFormat="1" applyFont="1" applyFill="1" applyBorder="1" applyAlignment="1">
      <alignment horizontal="right" vertical="top" wrapText="1"/>
    </xf>
    <xf numFmtId="0" fontId="28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tabSelected="1" zoomScalePageLayoutView="0" workbookViewId="0" topLeftCell="C24">
      <selection activeCell="L26" sqref="L2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875" style="42" customWidth="1"/>
    <col min="4" max="4" width="12.875" style="42" customWidth="1"/>
    <col min="5" max="5" width="11.875" style="42" customWidth="1"/>
    <col min="6" max="6" width="13.25390625" style="42" customWidth="1"/>
    <col min="7" max="7" width="11.875" style="42" customWidth="1"/>
    <col min="8" max="8" width="13.375" style="42" customWidth="1"/>
    <col min="9" max="9" width="22.25390625" style="42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50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10" ht="13.5" customHeight="1" thickBot="1">
      <c r="C27" s="15" t="s">
        <v>11</v>
      </c>
      <c r="D27" s="16"/>
      <c r="E27" s="16"/>
      <c r="F27" s="16"/>
      <c r="G27" s="16"/>
      <c r="H27" s="16"/>
      <c r="I27" s="16"/>
      <c r="J27" s="17"/>
    </row>
    <row r="28" spans="3:9" ht="13.5" customHeight="1" hidden="1" thickBot="1">
      <c r="C28" s="18" t="s">
        <v>12</v>
      </c>
      <c r="D28" s="19"/>
      <c r="E28" s="20"/>
      <c r="F28" s="20"/>
      <c r="G28" s="20">
        <f>E28</f>
        <v>0</v>
      </c>
      <c r="H28" s="20"/>
      <c r="I28" s="21" t="s">
        <v>13</v>
      </c>
    </row>
    <row r="29" spans="3:9" ht="13.5" customHeight="1" hidden="1" thickBot="1">
      <c r="C29" s="18" t="s">
        <v>14</v>
      </c>
      <c r="D29" s="19"/>
      <c r="E29" s="22"/>
      <c r="F29" s="22"/>
      <c r="G29" s="20">
        <f>E29</f>
        <v>0</v>
      </c>
      <c r="H29" s="22"/>
      <c r="I29" s="23"/>
    </row>
    <row r="30" spans="3:11" ht="13.5" customHeight="1" thickBot="1">
      <c r="C30" s="18" t="s">
        <v>15</v>
      </c>
      <c r="D30" s="24">
        <v>593.2200000000012</v>
      </c>
      <c r="E30" s="22">
        <f>10440.82-878.24</f>
        <v>9562.58</v>
      </c>
      <c r="F30" s="22">
        <v>9974.85</v>
      </c>
      <c r="G30" s="20">
        <v>13105.15</v>
      </c>
      <c r="H30" s="25">
        <f>+D30+E30-F30</f>
        <v>180.95000000000073</v>
      </c>
      <c r="I30" s="23"/>
      <c r="K30" s="2">
        <f>206.21-25.26</f>
        <v>180.95000000000002</v>
      </c>
    </row>
    <row r="31" spans="3:11" ht="13.5" customHeight="1" thickBot="1">
      <c r="C31" s="18" t="s">
        <v>16</v>
      </c>
      <c r="D31" s="24">
        <v>195.6199999999999</v>
      </c>
      <c r="E31" s="22">
        <f>3663.49-308.12</f>
        <v>3355.37</v>
      </c>
      <c r="F31" s="22">
        <v>3500</v>
      </c>
      <c r="G31" s="20">
        <v>767.1</v>
      </c>
      <c r="H31" s="25">
        <f>+D31+E31-F31</f>
        <v>50.98999999999978</v>
      </c>
      <c r="I31" s="23"/>
      <c r="K31" s="2">
        <f>-12.52+72.37-8.86</f>
        <v>50.99000000000001</v>
      </c>
    </row>
    <row r="32" spans="3:9" ht="13.5" customHeight="1" thickBot="1">
      <c r="C32" s="18" t="s">
        <v>17</v>
      </c>
      <c r="D32" s="24">
        <v>0</v>
      </c>
      <c r="E32" s="22"/>
      <c r="F32" s="22"/>
      <c r="G32" s="20"/>
      <c r="H32" s="25">
        <f>+D32+E32-F32</f>
        <v>0</v>
      </c>
      <c r="I32" s="26"/>
    </row>
    <row r="33" spans="3:9" ht="13.5" customHeight="1" thickBot="1">
      <c r="C33" s="18" t="s">
        <v>18</v>
      </c>
      <c r="D33" s="27">
        <f>SUM(D28:D32)</f>
        <v>788.840000000001</v>
      </c>
      <c r="E33" s="27">
        <f>SUM(E28:E32)</f>
        <v>12917.95</v>
      </c>
      <c r="F33" s="27">
        <f>SUM(F28:F32)</f>
        <v>13474.85</v>
      </c>
      <c r="G33" s="27">
        <f>SUM(G28:G32)</f>
        <v>13872.25</v>
      </c>
      <c r="H33" s="27">
        <f>SUM(H28:H32)</f>
        <v>231.9400000000005</v>
      </c>
      <c r="I33" s="28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53.25" customHeight="1" thickBot="1">
      <c r="C35" s="29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30" t="s">
        <v>20</v>
      </c>
    </row>
    <row r="36" spans="3:10" ht="48.75" customHeight="1" thickBot="1">
      <c r="C36" s="12" t="s">
        <v>21</v>
      </c>
      <c r="D36" s="31">
        <v>167.2400000000007</v>
      </c>
      <c r="E36" s="32">
        <v>4768.56</v>
      </c>
      <c r="F36" s="32">
        <v>4863.67</v>
      </c>
      <c r="G36" s="32">
        <f>+E36</f>
        <v>4768.56</v>
      </c>
      <c r="H36" s="32">
        <f>+D36+E36-F36</f>
        <v>72.13000000000102</v>
      </c>
      <c r="I36" s="33" t="s">
        <v>22</v>
      </c>
      <c r="J36" s="2">
        <f>82.51-10.38</f>
        <v>72.13000000000001</v>
      </c>
    </row>
    <row r="37" spans="3:9" ht="14.25" customHeight="1" hidden="1" thickBot="1">
      <c r="C37" s="18" t="s">
        <v>23</v>
      </c>
      <c r="D37" s="24">
        <v>0</v>
      </c>
      <c r="E37" s="20"/>
      <c r="F37" s="20"/>
      <c r="G37" s="32"/>
      <c r="H37" s="32">
        <f>+D37+E37-F37</f>
        <v>0</v>
      </c>
      <c r="I37" s="19"/>
    </row>
    <row r="38" spans="3:9" ht="13.5" customHeight="1" hidden="1" thickBot="1">
      <c r="C38" s="29" t="s">
        <v>24</v>
      </c>
      <c r="D38" s="34">
        <v>0</v>
      </c>
      <c r="E38" s="20"/>
      <c r="F38" s="20"/>
      <c r="G38" s="32"/>
      <c r="H38" s="32">
        <f>+D38+E38-F38</f>
        <v>0</v>
      </c>
      <c r="I38" s="19"/>
    </row>
    <row r="39" spans="3:9" ht="12.75" customHeight="1" hidden="1" thickBot="1">
      <c r="C39" s="18" t="s">
        <v>25</v>
      </c>
      <c r="D39" s="24">
        <v>0</v>
      </c>
      <c r="E39" s="20"/>
      <c r="F39" s="20"/>
      <c r="G39" s="32"/>
      <c r="H39" s="32">
        <f>+D39+E39-F39</f>
        <v>0</v>
      </c>
      <c r="I39" s="35" t="s">
        <v>26</v>
      </c>
    </row>
    <row r="40" spans="3:11" s="38" customFormat="1" ht="33.75" customHeight="1" thickBot="1">
      <c r="C40" s="18" t="s">
        <v>27</v>
      </c>
      <c r="D40" s="24">
        <v>136.51000000000022</v>
      </c>
      <c r="E40" s="22">
        <f>973.08+2919.24</f>
        <v>3892.3199999999997</v>
      </c>
      <c r="F40" s="22">
        <f>2860.36+1109.59</f>
        <v>3969.95</v>
      </c>
      <c r="G40" s="36">
        <v>3703.03</v>
      </c>
      <c r="H40" s="36">
        <f>+D40+E40-F40</f>
        <v>58.88000000000011</v>
      </c>
      <c r="I40" s="37" t="s">
        <v>28</v>
      </c>
      <c r="K40" s="38">
        <f>67.35-8.47</f>
        <v>58.879999999999995</v>
      </c>
    </row>
    <row r="41" spans="3:9" ht="13.5" customHeight="1" hidden="1" thickBot="1">
      <c r="C41" s="18" t="s">
        <v>29</v>
      </c>
      <c r="D41" s="19"/>
      <c r="E41" s="22"/>
      <c r="F41" s="22"/>
      <c r="G41" s="36"/>
      <c r="H41" s="22"/>
      <c r="I41" s="37" t="s">
        <v>30</v>
      </c>
    </row>
    <row r="42" spans="3:10" s="38" customFormat="1" ht="13.5" customHeight="1" thickBot="1">
      <c r="C42" s="29" t="s">
        <v>31</v>
      </c>
      <c r="D42" s="24">
        <v>33.14999999999998</v>
      </c>
      <c r="E42" s="22">
        <v>670.45</v>
      </c>
      <c r="F42" s="22">
        <v>692.34</v>
      </c>
      <c r="G42" s="36">
        <f>+E42</f>
        <v>670.45</v>
      </c>
      <c r="H42" s="36">
        <f>+D42+E42-F42</f>
        <v>11.259999999999991</v>
      </c>
      <c r="I42" s="35"/>
      <c r="J42" s="38">
        <f>12.85-1.59</f>
        <v>11.26</v>
      </c>
    </row>
    <row r="43" spans="3:9" ht="13.5" customHeight="1" hidden="1" thickBot="1">
      <c r="C43" s="18" t="s">
        <v>32</v>
      </c>
      <c r="D43" s="19"/>
      <c r="E43" s="22"/>
      <c r="F43" s="22"/>
      <c r="G43" s="32">
        <f>+E43</f>
        <v>0</v>
      </c>
      <c r="H43" s="22"/>
      <c r="I43" s="37" t="s">
        <v>33</v>
      </c>
    </row>
    <row r="44" spans="3:9" s="39" customFormat="1" ht="13.5" customHeight="1" thickBot="1">
      <c r="C44" s="18" t="s">
        <v>18</v>
      </c>
      <c r="D44" s="27">
        <f>SUM(D36:D43)</f>
        <v>336.9000000000009</v>
      </c>
      <c r="E44" s="27">
        <f>SUM(E36:E43)</f>
        <v>9331.330000000002</v>
      </c>
      <c r="F44" s="27">
        <f>SUM(F36:F43)</f>
        <v>9525.96</v>
      </c>
      <c r="G44" s="27">
        <f>SUM(G36:G43)</f>
        <v>9142.04</v>
      </c>
      <c r="H44" s="27">
        <f>SUM(H36:H43)</f>
        <v>142.27000000000112</v>
      </c>
      <c r="I44" s="19"/>
    </row>
    <row r="45" spans="3:8" ht="21" customHeight="1">
      <c r="C45" s="40" t="s">
        <v>34</v>
      </c>
      <c r="D45" s="40"/>
      <c r="E45" s="40"/>
      <c r="F45" s="40"/>
      <c r="G45" s="40"/>
      <c r="H45" s="41">
        <f>+H33+H44</f>
        <v>374.2100000000016</v>
      </c>
    </row>
    <row r="46" spans="3:4" ht="15">
      <c r="C46" s="43" t="s">
        <v>35</v>
      </c>
      <c r="D46" s="43"/>
    </row>
    <row r="47" spans="3:8" ht="26.25" customHeight="1">
      <c r="C47" s="43"/>
      <c r="D47" s="44"/>
      <c r="E47" s="44"/>
      <c r="F47" s="44"/>
      <c r="G47" s="44"/>
      <c r="H47" s="44"/>
    </row>
    <row r="48" spans="3:6" ht="15" hidden="1">
      <c r="C48" s="43"/>
      <c r="D48" s="44"/>
      <c r="E48" s="44"/>
      <c r="F48" s="44"/>
    </row>
    <row r="49" spans="3:6" ht="15">
      <c r="C49" s="43"/>
      <c r="D49" s="44"/>
      <c r="F49" s="45"/>
    </row>
    <row r="50" spans="3:8" ht="15">
      <c r="C50" s="43"/>
      <c r="D50" s="44"/>
      <c r="E50" s="44"/>
      <c r="F50" s="44"/>
      <c r="G50" s="44"/>
      <c r="H50" s="44"/>
    </row>
    <row r="51" spans="3:4" ht="15">
      <c r="C51" s="43"/>
      <c r="D51" s="43"/>
    </row>
  </sheetData>
  <sheetProtection/>
  <mergeCells count="7">
    <mergeCell ref="C34:I34"/>
    <mergeCell ref="C22:I22"/>
    <mergeCell ref="C23:I23"/>
    <mergeCell ref="C24:I24"/>
    <mergeCell ref="C25:I25"/>
    <mergeCell ref="C27:I27"/>
    <mergeCell ref="I28:I3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2017-04-24T18:39:14Z</dcterms:created>
  <dcterms:modified xsi:type="dcterms:W3CDTF">2017-04-24T18:39:48Z</dcterms:modified>
  <cp:category/>
  <cp:version/>
  <cp:contentType/>
  <cp:contentStatus/>
</cp:coreProperties>
</file>