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Пограничная5" sheetId="1" r:id="rId1"/>
    <sheet name="Пограничная 5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7" i="1"/>
  <c r="H28" i="1"/>
  <c r="K28" i="1"/>
  <c r="H29" i="1"/>
  <c r="K29" i="1"/>
  <c r="H30" i="1"/>
  <c r="K30" i="1"/>
  <c r="H31" i="1"/>
  <c r="K31" i="1"/>
  <c r="D32" i="1"/>
  <c r="E32" i="1"/>
  <c r="F32" i="1"/>
  <c r="G32" i="1"/>
  <c r="H32" i="1"/>
  <c r="G35" i="1"/>
  <c r="H35" i="1"/>
  <c r="J35" i="1"/>
  <c r="K35" i="1"/>
  <c r="H36" i="1"/>
  <c r="H37" i="1"/>
  <c r="E38" i="1"/>
  <c r="F38" i="1"/>
  <c r="G38" i="1"/>
  <c r="H38" i="1"/>
  <c r="J38" i="1"/>
  <c r="K38" i="1"/>
  <c r="G39" i="1"/>
  <c r="H39" i="1"/>
  <c r="G40" i="1"/>
  <c r="H40" i="1"/>
  <c r="G41" i="1"/>
  <c r="H41" i="1"/>
  <c r="G42" i="1"/>
  <c r="H42" i="1"/>
  <c r="H43" i="1" s="1"/>
  <c r="H46" i="1" s="1"/>
  <c r="D43" i="1"/>
  <c r="E43" i="1"/>
  <c r="F43" i="1"/>
  <c r="G43" i="1"/>
</calcChain>
</file>

<file path=xl/sharedStrings.xml><?xml version="1.0" encoding="utf-8"?>
<sst xmlns="http://schemas.openxmlformats.org/spreadsheetml/2006/main" count="66" uniqueCount="59">
  <si>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</si>
  <si>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</si>
  <si>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</si>
  <si>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ОАО "Вымпелком", ООО "ГМК"</t>
  </si>
  <si>
    <t>Поступило от ЦИТ "Домашние сети" за размещение интернет оборудования 1080,00 руб., от ОАО "Вымпелком" 2450,00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</si>
  <si>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</si>
  <si>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</si>
  <si>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</si>
  <si>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</si>
  <si>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</si>
  <si>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</si>
  <si>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</si>
  <si>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</si>
  <si>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>ТСЖ "Жилстрой-4"</t>
  </si>
  <si>
    <t>Вывоз ТБО и  КГО</t>
  </si>
  <si>
    <t>Электричество</t>
  </si>
  <si>
    <t>Капитальный ремонт</t>
  </si>
  <si>
    <t>Текущий ремонт</t>
  </si>
  <si>
    <t>ООО "Уют-Сервис", договор управления № Н/2011-94 от 01.01.2011г.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</si>
  <si>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</si>
  <si>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</si>
  <si>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</si>
  <si>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</si>
  <si>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</si>
  <si>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</si>
  <si>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</si>
  <si>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</si>
  <si>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</si>
  <si>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</si>
  <si>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</si>
  <si>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</si>
  <si>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</si>
  <si>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</si>
  <si>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</si>
  <si>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</si>
  <si>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</si>
  <si>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5  по ул. Пограничная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</si>
  <si>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</si>
  <si>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</si>
  <si>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</si>
  <si>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ремонт штукатурки фасадов - 1.41 т.р.</t>
  </si>
  <si>
    <t>демонтаж и установка манометров  - 1.68 т.р.</t>
  </si>
  <si>
    <t>прочее - 0.35 т.р.</t>
  </si>
  <si>
    <t>работы по электрике - 0.56т.р.</t>
  </si>
  <si>
    <t>сменв стекол подъездных окон, смена задвижек - 0.31 т.р.</t>
  </si>
  <si>
    <r>
      <t>Затраты по статье "текущий ремонт" составили 4.31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</si>
  <si>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</si>
  <si>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</si>
  <si>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</si>
  <si>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</si>
  <si>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</si>
  <si>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</si>
  <si>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</si>
  <si>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</si>
  <si>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</si>
  <si>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</si>
  <si>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5 по ул. Пограничная с 01.01.2017г. по 31.12.2017г.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</si>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</sst>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top" wrapText="1"/>
    </xf>
    <xf numFmtId="0" fontId="3" fillId="0" borderId="0" xfId="0" applyFont="1" applyFill="1"/>
    <xf numFmtId="0" fontId="9" fillId="0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12" fillId="0" borderId="7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0" fillId="0" borderId="0" xfId="0" applyNumberFormat="1" applyFill="1"/>
    <xf numFmtId="0" fontId="13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2" xfId="0" applyFont="1" applyFill="1" applyBorder="1"/>
    <xf numFmtId="0" fontId="17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7" fillId="0" borderId="0" xfId="0" applyFont="1" applyFill="1"/>
    <xf numFmtId="0" fontId="1" fillId="0" borderId="0" xfId="1"/>
    <xf numFmtId="0" fontId="1" fillId="0" borderId="0" xfId="1" applyFill="1"/>
    <xf numFmtId="2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C13" zoomScaleNormal="100" workbookViewId="0">
      <selection activeCell="C23" sqref="C23:I23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3.5703125" style="2" customWidth="1"/>
    <col min="10" max="10" width="10.140625" style="1" hidden="1" customWidth="1"/>
    <col min="11" max="11" width="0" style="1" hidden="1" customWidth="1"/>
    <col min="12" max="16384" width="9.140625" style="1"/>
  </cols>
  <sheetData>
    <row r="1" spans="3:9" ht="12.75" hidden="1" customHeight="1" x14ac:dyDescent="0.2">
      <c r="C1" s="51"/>
      <c r="D1" s="51"/>
      <c r="E1" s="51"/>
      <c r="F1" s="51"/>
      <c r="G1" s="51"/>
      <c r="H1" s="51"/>
      <c r="I1" s="51"/>
    </row>
    <row r="2" spans="3:9" ht="13.5" hidden="1" customHeight="1" thickBot="1" x14ac:dyDescent="0.25">
      <c r="C2" s="51"/>
      <c r="D2" s="51"/>
      <c r="E2" s="51" t="s">
        <v>39</v>
      </c>
      <c r="F2" s="51"/>
      <c r="G2" s="51"/>
      <c r="H2" s="51"/>
      <c r="I2" s="51"/>
    </row>
    <row r="3" spans="3:9" ht="13.5" hidden="1" customHeight="1" thickBot="1" x14ac:dyDescent="0.25">
      <c r="C3" s="50"/>
      <c r="D3" s="49"/>
      <c r="E3" s="48"/>
      <c r="F3" s="48"/>
      <c r="G3" s="48"/>
      <c r="H3" s="48"/>
      <c r="I3" s="47"/>
    </row>
    <row r="4" spans="3:9" ht="12.75" hidden="1" customHeight="1" x14ac:dyDescent="0.2">
      <c r="C4" s="46"/>
      <c r="D4" s="46"/>
      <c r="E4" s="45"/>
      <c r="F4" s="45"/>
      <c r="G4" s="45"/>
      <c r="H4" s="45"/>
      <c r="I4" s="45"/>
    </row>
    <row r="5" spans="3:9" ht="12.75" customHeight="1" x14ac:dyDescent="0.2">
      <c r="C5" s="46"/>
      <c r="D5" s="46"/>
      <c r="E5" s="45"/>
      <c r="F5" s="45"/>
      <c r="G5" s="45"/>
      <c r="H5" s="45"/>
      <c r="I5" s="45"/>
    </row>
    <row r="6" spans="3:9" ht="12.75" customHeight="1" x14ac:dyDescent="0.2">
      <c r="C6" s="46"/>
      <c r="D6" s="46"/>
      <c r="E6" s="45"/>
      <c r="F6" s="45"/>
      <c r="G6" s="45"/>
      <c r="H6" s="45"/>
      <c r="I6" s="45"/>
    </row>
    <row r="7" spans="3:9" ht="12.75" customHeight="1" x14ac:dyDescent="0.2">
      <c r="C7" s="46"/>
      <c r="D7" s="46"/>
      <c r="E7" s="45"/>
      <c r="F7" s="45"/>
      <c r="G7" s="45"/>
      <c r="H7" s="45"/>
      <c r="I7" s="45"/>
    </row>
    <row r="8" spans="3:9" ht="12.75" customHeight="1" x14ac:dyDescent="0.2">
      <c r="C8" s="46"/>
      <c r="D8" s="46"/>
      <c r="E8" s="45"/>
      <c r="F8" s="45"/>
      <c r="G8" s="45"/>
      <c r="H8" s="45"/>
      <c r="I8" s="45"/>
    </row>
    <row r="9" spans="3:9" ht="12.75" customHeight="1" x14ac:dyDescent="0.2">
      <c r="C9" s="46"/>
      <c r="D9" s="46"/>
      <c r="E9" s="45"/>
      <c r="F9" s="45"/>
      <c r="G9" s="45"/>
      <c r="H9" s="45"/>
      <c r="I9" s="45"/>
    </row>
    <row r="10" spans="3:9" ht="12.75" customHeight="1" x14ac:dyDescent="0.2">
      <c r="C10" s="46"/>
      <c r="D10" s="46"/>
      <c r="E10" s="45"/>
      <c r="F10" s="45"/>
      <c r="G10" s="45"/>
      <c r="H10" s="45"/>
      <c r="I10" s="45"/>
    </row>
    <row r="11" spans="3:9" ht="12.75" customHeight="1" x14ac:dyDescent="0.2">
      <c r="C11" s="46"/>
      <c r="D11" s="46"/>
      <c r="E11" s="45"/>
      <c r="F11" s="45"/>
      <c r="G11" s="45"/>
      <c r="H11" s="45"/>
      <c r="I11" s="45"/>
    </row>
    <row r="12" spans="3:9" ht="12.75" customHeight="1" x14ac:dyDescent="0.2">
      <c r="C12" s="46"/>
      <c r="D12" s="46"/>
      <c r="E12" s="45"/>
      <c r="F12" s="45"/>
      <c r="G12" s="45"/>
      <c r="H12" s="45"/>
      <c r="I12" s="45"/>
    </row>
    <row r="13" spans="3:9" ht="12.75" customHeight="1" x14ac:dyDescent="0.2">
      <c r="C13" s="46"/>
      <c r="D13" s="46"/>
      <c r="E13" s="45"/>
      <c r="F13" s="45"/>
      <c r="G13" s="45"/>
      <c r="H13" s="45"/>
      <c r="I13" s="45"/>
    </row>
    <row r="14" spans="3:9" ht="12.75" customHeight="1" x14ac:dyDescent="0.2">
      <c r="C14" s="46"/>
      <c r="D14" s="46"/>
      <c r="E14" s="45"/>
      <c r="F14" s="45"/>
      <c r="G14" s="45"/>
      <c r="H14" s="45"/>
      <c r="I14" s="45"/>
    </row>
    <row r="15" spans="3:9" ht="12.75" customHeight="1" x14ac:dyDescent="0.2">
      <c r="C15" s="46"/>
      <c r="D15" s="46"/>
      <c r="E15" s="45"/>
      <c r="F15" s="45"/>
      <c r="G15" s="45"/>
      <c r="H15" s="45"/>
      <c r="I15" s="45"/>
    </row>
    <row r="16" spans="3:9" ht="12.75" customHeight="1" x14ac:dyDescent="0.2">
      <c r="C16" s="46"/>
      <c r="D16" s="46"/>
      <c r="E16" s="45"/>
      <c r="F16" s="45"/>
      <c r="G16" s="45"/>
      <c r="H16" s="45"/>
      <c r="I16" s="45"/>
    </row>
    <row r="17" spans="3:11" ht="12.75" customHeight="1" x14ac:dyDescent="0.2">
      <c r="C17" s="46"/>
      <c r="D17" s="46"/>
      <c r="E17" s="45"/>
      <c r="F17" s="45"/>
      <c r="G17" s="45"/>
      <c r="H17" s="45"/>
      <c r="I17" s="45"/>
    </row>
    <row r="18" spans="3:11" ht="12.75" customHeight="1" x14ac:dyDescent="0.2">
      <c r="C18" s="46"/>
      <c r="D18" s="46"/>
      <c r="E18" s="45"/>
      <c r="F18" s="45"/>
      <c r="G18" s="45"/>
      <c r="H18" s="45"/>
      <c r="I18" s="45"/>
    </row>
    <row r="19" spans="3:11" ht="12.75" customHeight="1" x14ac:dyDescent="0.2">
      <c r="C19" s="46"/>
      <c r="D19" s="46"/>
      <c r="E19" s="45"/>
      <c r="F19" s="45"/>
      <c r="G19" s="45"/>
      <c r="H19" s="45"/>
      <c r="I19" s="45"/>
    </row>
    <row r="20" spans="3:11" ht="12.75" customHeight="1" x14ac:dyDescent="0.2">
      <c r="C20" s="46"/>
      <c r="D20" s="46"/>
      <c r="E20" s="45"/>
      <c r="F20" s="45"/>
      <c r="G20" s="45"/>
      <c r="H20" s="45"/>
      <c r="I20" s="45"/>
    </row>
    <row r="21" spans="3:11" ht="14.25" x14ac:dyDescent="0.2">
      <c r="C21" s="44" t="s">
        <v>38</v>
      </c>
      <c r="D21" s="44"/>
      <c r="E21" s="44"/>
      <c r="F21" s="44"/>
      <c r="G21" s="44"/>
      <c r="H21" s="44"/>
      <c r="I21" s="44"/>
    </row>
    <row r="22" spans="3:11" x14ac:dyDescent="0.2">
      <c r="C22" s="43" t="s">
        <v>37</v>
      </c>
      <c r="D22" s="43"/>
      <c r="E22" s="43"/>
      <c r="F22" s="43"/>
      <c r="G22" s="43"/>
      <c r="H22" s="43"/>
      <c r="I22" s="43"/>
    </row>
    <row r="23" spans="3:11" x14ac:dyDescent="0.2">
      <c r="C23" s="43" t="s">
        <v>36</v>
      </c>
      <c r="D23" s="43"/>
      <c r="E23" s="43"/>
      <c r="F23" s="43"/>
      <c r="G23" s="43"/>
      <c r="H23" s="43"/>
      <c r="I23" s="43"/>
    </row>
    <row r="24" spans="3:11" ht="6" customHeight="1" thickBot="1" x14ac:dyDescent="0.25">
      <c r="C24" s="42"/>
      <c r="D24" s="42"/>
      <c r="E24" s="42"/>
      <c r="F24" s="42"/>
      <c r="G24" s="42"/>
      <c r="H24" s="42"/>
      <c r="I24" s="42"/>
    </row>
    <row r="25" spans="3:11" ht="48.75" customHeight="1" thickBot="1" x14ac:dyDescent="0.25">
      <c r="C25" s="31" t="s">
        <v>26</v>
      </c>
      <c r="D25" s="34" t="s">
        <v>25</v>
      </c>
      <c r="E25" s="33" t="s">
        <v>24</v>
      </c>
      <c r="F25" s="33" t="s">
        <v>23</v>
      </c>
      <c r="G25" s="33" t="s">
        <v>22</v>
      </c>
      <c r="H25" s="33" t="s">
        <v>21</v>
      </c>
      <c r="I25" s="34" t="s">
        <v>35</v>
      </c>
    </row>
    <row r="26" spans="3:11" ht="13.5" customHeight="1" thickBot="1" x14ac:dyDescent="0.25">
      <c r="C26" s="41" t="s">
        <v>34</v>
      </c>
      <c r="D26" s="35"/>
      <c r="E26" s="35"/>
      <c r="F26" s="35"/>
      <c r="G26" s="35"/>
      <c r="H26" s="35"/>
      <c r="I26" s="40"/>
    </row>
    <row r="27" spans="3:11" ht="13.5" customHeight="1" thickBot="1" x14ac:dyDescent="0.25">
      <c r="C27" s="18" t="s">
        <v>33</v>
      </c>
      <c r="D27" s="24">
        <v>41910.900000000023</v>
      </c>
      <c r="E27" s="26">
        <v>505060.37</v>
      </c>
      <c r="F27" s="26">
        <v>504592.31</v>
      </c>
      <c r="G27" s="26">
        <v>455887.41</v>
      </c>
      <c r="H27" s="26">
        <f>+D27+E27-F27</f>
        <v>42378.960000000021</v>
      </c>
      <c r="I27" s="39" t="s">
        <v>32</v>
      </c>
      <c r="K27" s="1">
        <v>41910.9</v>
      </c>
    </row>
    <row r="28" spans="3:11" ht="13.5" customHeight="1" thickBot="1" x14ac:dyDescent="0.25">
      <c r="C28" s="18" t="s">
        <v>31</v>
      </c>
      <c r="D28" s="24">
        <v>4732.6200000000244</v>
      </c>
      <c r="E28" s="21">
        <v>95812.94</v>
      </c>
      <c r="F28" s="21">
        <v>95769.69</v>
      </c>
      <c r="G28" s="26">
        <v>88186.04</v>
      </c>
      <c r="H28" s="26">
        <f>+D28+E28-F28</f>
        <v>4775.8700000000244</v>
      </c>
      <c r="I28" s="38"/>
      <c r="K28" s="1">
        <f>6885.82-2153.2</f>
        <v>4732.62</v>
      </c>
    </row>
    <row r="29" spans="3:11" ht="13.5" customHeight="1" thickBot="1" x14ac:dyDescent="0.25">
      <c r="C29" s="18" t="s">
        <v>30</v>
      </c>
      <c r="D29" s="24">
        <v>4845.3199999999924</v>
      </c>
      <c r="E29" s="21">
        <v>81843.81</v>
      </c>
      <c r="F29" s="21">
        <v>80520.98</v>
      </c>
      <c r="G29" s="26">
        <v>73531.63</v>
      </c>
      <c r="H29" s="26">
        <f>+D29+E29-F29</f>
        <v>6168.1499999999942</v>
      </c>
      <c r="I29" s="38"/>
      <c r="K29" s="1">
        <f>5241.98-396.66</f>
        <v>4845.32</v>
      </c>
    </row>
    <row r="30" spans="3:11" ht="13.5" customHeight="1" thickBot="1" x14ac:dyDescent="0.25">
      <c r="C30" s="18" t="s">
        <v>29</v>
      </c>
      <c r="D30" s="24">
        <v>2442.4300000000076</v>
      </c>
      <c r="E30" s="21">
        <v>47218.71</v>
      </c>
      <c r="F30" s="21">
        <v>46208.98</v>
      </c>
      <c r="G30" s="26">
        <v>44530.07</v>
      </c>
      <c r="H30" s="26">
        <f>+D30+E30-F30</f>
        <v>3452.1600000000035</v>
      </c>
      <c r="I30" s="38"/>
      <c r="K30" s="1">
        <f>950.69-285.52+1839.81-62.55</f>
        <v>2442.4299999999998</v>
      </c>
    </row>
    <row r="31" spans="3:11" ht="13.5" customHeight="1" thickBot="1" x14ac:dyDescent="0.25">
      <c r="C31" s="18" t="s">
        <v>28</v>
      </c>
      <c r="D31" s="24">
        <v>309.70000000000027</v>
      </c>
      <c r="E31" s="21">
        <v>11436.92</v>
      </c>
      <c r="F31" s="21">
        <v>11186.63</v>
      </c>
      <c r="G31" s="26"/>
      <c r="H31" s="26">
        <f>+D31+E31-F31</f>
        <v>559.9900000000016</v>
      </c>
      <c r="I31" s="37"/>
      <c r="K31" s="36">
        <f>12.19+297.51</f>
        <v>309.7</v>
      </c>
    </row>
    <row r="32" spans="3:11" ht="13.5" customHeight="1" thickBot="1" x14ac:dyDescent="0.25">
      <c r="C32" s="18" t="s">
        <v>7</v>
      </c>
      <c r="D32" s="17">
        <f>SUM(D27:D31)</f>
        <v>54240.970000000045</v>
      </c>
      <c r="E32" s="17">
        <f>SUM(E27:E31)</f>
        <v>741372.75000000012</v>
      </c>
      <c r="F32" s="17">
        <f>SUM(F27:F31)</f>
        <v>738278.59</v>
      </c>
      <c r="G32" s="17">
        <f>SUM(G27:G31)</f>
        <v>662135.14999999991</v>
      </c>
      <c r="H32" s="17">
        <f>SUM(H27:H31)</f>
        <v>57335.130000000048</v>
      </c>
      <c r="I32" s="18"/>
    </row>
    <row r="33" spans="3:11" ht="13.5" customHeight="1" thickBot="1" x14ac:dyDescent="0.25">
      <c r="C33" s="35" t="s">
        <v>27</v>
      </c>
      <c r="D33" s="35"/>
      <c r="E33" s="35"/>
      <c r="F33" s="35"/>
      <c r="G33" s="35"/>
      <c r="H33" s="35"/>
      <c r="I33" s="35"/>
    </row>
    <row r="34" spans="3:11" ht="48.75" customHeight="1" thickBot="1" x14ac:dyDescent="0.25">
      <c r="C34" s="25" t="s">
        <v>26</v>
      </c>
      <c r="D34" s="34" t="s">
        <v>25</v>
      </c>
      <c r="E34" s="33" t="s">
        <v>24</v>
      </c>
      <c r="F34" s="33" t="s">
        <v>23</v>
      </c>
      <c r="G34" s="33" t="s">
        <v>22</v>
      </c>
      <c r="H34" s="33" t="s">
        <v>21</v>
      </c>
      <c r="I34" s="32" t="s">
        <v>20</v>
      </c>
    </row>
    <row r="35" spans="3:11" ht="26.25" customHeight="1" thickBot="1" x14ac:dyDescent="0.25">
      <c r="C35" s="31" t="s">
        <v>19</v>
      </c>
      <c r="D35" s="30">
        <v>18316.340000000026</v>
      </c>
      <c r="E35" s="20">
        <v>333893.76000000001</v>
      </c>
      <c r="F35" s="20">
        <v>334741.82</v>
      </c>
      <c r="G35" s="20">
        <f>+E35</f>
        <v>333893.76000000001</v>
      </c>
      <c r="H35" s="20">
        <f>+D35+E35-F35</f>
        <v>17468.280000000028</v>
      </c>
      <c r="I35" s="29" t="s">
        <v>18</v>
      </c>
      <c r="J35" s="27">
        <f>13484.77-D35</f>
        <v>-4831.5700000000252</v>
      </c>
      <c r="K35" s="27">
        <f>18316.34-H35</f>
        <v>848.05999999997221</v>
      </c>
    </row>
    <row r="36" spans="3:11" ht="14.25" customHeight="1" thickBot="1" x14ac:dyDescent="0.25">
      <c r="C36" s="18" t="s">
        <v>17</v>
      </c>
      <c r="D36" s="24">
        <v>2619.4999999999854</v>
      </c>
      <c r="E36" s="26">
        <v>47751.6</v>
      </c>
      <c r="F36" s="26">
        <v>47892.28</v>
      </c>
      <c r="G36" s="20">
        <v>4307.17</v>
      </c>
      <c r="H36" s="20">
        <f>+D36+E36-F36</f>
        <v>2478.8199999999852</v>
      </c>
      <c r="I36" s="28"/>
      <c r="J36" s="27"/>
    </row>
    <row r="37" spans="3:11" ht="13.5" hidden="1" customHeight="1" thickBot="1" x14ac:dyDescent="0.25">
      <c r="C37" s="25" t="s">
        <v>16</v>
      </c>
      <c r="D37" s="24">
        <v>0</v>
      </c>
      <c r="E37" s="26"/>
      <c r="F37" s="26"/>
      <c r="G37" s="20"/>
      <c r="H37" s="20">
        <f>+D37+E37-F37</f>
        <v>0</v>
      </c>
      <c r="I37" s="23"/>
    </row>
    <row r="38" spans="3:11" ht="12.75" customHeight="1" thickBot="1" x14ac:dyDescent="0.25">
      <c r="C38" s="18" t="s">
        <v>15</v>
      </c>
      <c r="D38" s="24">
        <v>9854.039999999979</v>
      </c>
      <c r="E38" s="26">
        <f>115871.63-389.61+24928.63-553.77+48682.86</f>
        <v>188539.74</v>
      </c>
      <c r="F38" s="26">
        <f>59468.01+20453.24+109283.54</f>
        <v>189204.78999999998</v>
      </c>
      <c r="G38" s="20">
        <f>+E38</f>
        <v>188539.74</v>
      </c>
      <c r="H38" s="20">
        <f>+D38+E38-F38</f>
        <v>9188.9899999999907</v>
      </c>
      <c r="I38" s="23"/>
      <c r="J38" s="1">
        <f>5446.59+954.68-807.48</f>
        <v>5593.7900000000009</v>
      </c>
      <c r="K38" s="1">
        <f>9343.78+1682.1-1171.84</f>
        <v>9854.0400000000009</v>
      </c>
    </row>
    <row r="39" spans="3:11" ht="13.5" customHeight="1" thickBot="1" x14ac:dyDescent="0.25">
      <c r="C39" s="18" t="s">
        <v>14</v>
      </c>
      <c r="D39" s="24">
        <v>3405.3399999999892</v>
      </c>
      <c r="E39" s="26">
        <v>62076.959999999999</v>
      </c>
      <c r="F39" s="26">
        <v>63008.19</v>
      </c>
      <c r="G39" s="20">
        <f>+E39</f>
        <v>62076.959999999999</v>
      </c>
      <c r="H39" s="20">
        <f>+D39+E39-F39</f>
        <v>2474.109999999986</v>
      </c>
      <c r="I39" s="23" t="s">
        <v>13</v>
      </c>
      <c r="J39" s="1">
        <v>2507.0500000000002</v>
      </c>
      <c r="K39" s="1">
        <v>3405.34</v>
      </c>
    </row>
    <row r="40" spans="3:11" ht="26.25" customHeight="1" thickBot="1" x14ac:dyDescent="0.25">
      <c r="C40" s="18" t="s">
        <v>12</v>
      </c>
      <c r="D40" s="24">
        <v>171.28999999999996</v>
      </c>
      <c r="E40" s="21">
        <v>3122.52</v>
      </c>
      <c r="F40" s="21">
        <v>3165.3</v>
      </c>
      <c r="G40" s="20">
        <f>+E40</f>
        <v>3122.52</v>
      </c>
      <c r="H40" s="20">
        <f>+D40+E40-F40</f>
        <v>128.50999999999976</v>
      </c>
      <c r="I40" s="19" t="s">
        <v>11</v>
      </c>
    </row>
    <row r="41" spans="3:11" ht="13.5" customHeight="1" thickBot="1" x14ac:dyDescent="0.25">
      <c r="C41" s="25" t="s">
        <v>10</v>
      </c>
      <c r="D41" s="24">
        <v>2844.5100000000166</v>
      </c>
      <c r="E41" s="21">
        <v>42282.52</v>
      </c>
      <c r="F41" s="21">
        <v>42267.24</v>
      </c>
      <c r="G41" s="20">
        <f>+E41</f>
        <v>42282.52</v>
      </c>
      <c r="H41" s="20">
        <f>+D41+E41-F41</f>
        <v>2859.7900000000154</v>
      </c>
      <c r="I41" s="23"/>
    </row>
    <row r="42" spans="3:11" ht="13.5" customHeight="1" thickBot="1" x14ac:dyDescent="0.25">
      <c r="C42" s="18" t="s">
        <v>9</v>
      </c>
      <c r="D42" s="22">
        <v>1803.4399999999951</v>
      </c>
      <c r="E42" s="21">
        <v>32875.32</v>
      </c>
      <c r="F42" s="21">
        <v>33042.86</v>
      </c>
      <c r="G42" s="20">
        <f>+E42</f>
        <v>32875.32</v>
      </c>
      <c r="H42" s="20">
        <f>+D42+E42-F42</f>
        <v>1635.8999999999942</v>
      </c>
      <c r="I42" s="19" t="s">
        <v>8</v>
      </c>
    </row>
    <row r="43" spans="3:11" s="15" customFormat="1" ht="13.5" customHeight="1" thickBot="1" x14ac:dyDescent="0.25">
      <c r="C43" s="18" t="s">
        <v>7</v>
      </c>
      <c r="D43" s="17">
        <f>SUM(D35:D42)</f>
        <v>39014.459999999992</v>
      </c>
      <c r="E43" s="17">
        <f>SUM(E35:E42)</f>
        <v>710542.41999999993</v>
      </c>
      <c r="F43" s="17">
        <f>SUM(F35:F42)</f>
        <v>713322.47999999986</v>
      </c>
      <c r="G43" s="17">
        <f>SUM(G35:G42)</f>
        <v>667097.98999999987</v>
      </c>
      <c r="H43" s="17">
        <f>SUM(H35:H42)</f>
        <v>36234.399999999994</v>
      </c>
      <c r="I43" s="16"/>
    </row>
    <row r="44" spans="3:11" ht="13.5" customHeight="1" thickBot="1" x14ac:dyDescent="0.25">
      <c r="C44" s="14" t="s">
        <v>6</v>
      </c>
      <c r="D44" s="14"/>
      <c r="E44" s="14"/>
      <c r="F44" s="14"/>
      <c r="G44" s="14"/>
      <c r="H44" s="14"/>
      <c r="I44" s="14"/>
    </row>
    <row r="45" spans="3:11" ht="30" customHeight="1" thickBot="1" x14ac:dyDescent="0.25">
      <c r="C45" s="13" t="s">
        <v>5</v>
      </c>
      <c r="D45" s="12" t="s">
        <v>4</v>
      </c>
      <c r="E45" s="11"/>
      <c r="F45" s="11"/>
      <c r="G45" s="11"/>
      <c r="H45" s="10"/>
      <c r="I45" s="9" t="s">
        <v>3</v>
      </c>
    </row>
    <row r="46" spans="3:11" ht="23.25" customHeight="1" x14ac:dyDescent="0.3">
      <c r="C46" s="8" t="s">
        <v>2</v>
      </c>
      <c r="D46" s="8"/>
      <c r="E46" s="8"/>
      <c r="F46" s="8"/>
      <c r="G46" s="8"/>
      <c r="H46" s="7">
        <f>+H32+H43</f>
        <v>93569.530000000042</v>
      </c>
    </row>
    <row r="47" spans="3:11" ht="12" hidden="1" customHeight="1" x14ac:dyDescent="0.25">
      <c r="C47" s="6" t="s">
        <v>1</v>
      </c>
      <c r="D47" s="6"/>
      <c r="F47" s="5"/>
      <c r="G47" s="5"/>
      <c r="H47" s="5"/>
    </row>
    <row r="48" spans="3:11" ht="12.75" customHeight="1" x14ac:dyDescent="0.2">
      <c r="C48" s="4" t="s">
        <v>0</v>
      </c>
    </row>
    <row r="49" spans="4:8" ht="12.75" customHeight="1" x14ac:dyDescent="0.2"/>
    <row r="50" spans="4:8" ht="12.75" customHeight="1" x14ac:dyDescent="0.2">
      <c r="D50" s="3"/>
      <c r="E50" s="3"/>
      <c r="F50" s="3"/>
      <c r="G50" s="3"/>
      <c r="H50" s="3"/>
    </row>
    <row r="52" spans="4:8" x14ac:dyDescent="0.2">
      <c r="D52" s="3"/>
      <c r="E52" s="3"/>
      <c r="F52" s="3"/>
      <c r="G52" s="3"/>
      <c r="H52" s="3"/>
    </row>
  </sheetData>
  <mergeCells count="10">
    <mergeCell ref="D45:H45"/>
    <mergeCell ref="I27:I31"/>
    <mergeCell ref="C26:I26"/>
    <mergeCell ref="C33:I33"/>
    <mergeCell ref="C21:I21"/>
    <mergeCell ref="C22:I22"/>
    <mergeCell ref="C23:I23"/>
    <mergeCell ref="C24:I24"/>
    <mergeCell ref="I35:I36"/>
    <mergeCell ref="C44:I4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5"/>
  <sheetViews>
    <sheetView zoomScaleNormal="100" zoomScaleSheetLayoutView="120" workbookViewId="0">
      <selection activeCell="B17" sqref="B17:G17"/>
    </sheetView>
  </sheetViews>
  <sheetFormatPr defaultRowHeight="15" x14ac:dyDescent="0.25"/>
  <cols>
    <col min="1" max="1" width="4.5703125" style="52" customWidth="1"/>
    <col min="2" max="2" width="12.42578125" style="52" customWidth="1"/>
    <col min="3" max="3" width="13.28515625" style="52" hidden="1" customWidth="1"/>
    <col min="4" max="4" width="12.140625" style="52" customWidth="1"/>
    <col min="5" max="5" width="13.5703125" style="52" customWidth="1"/>
    <col min="6" max="6" width="13.28515625" style="52" customWidth="1"/>
    <col min="7" max="7" width="14.28515625" style="52" customWidth="1"/>
    <col min="8" max="9" width="15.140625" style="52" customWidth="1"/>
    <col min="10" max="16384" width="9.140625" style="52"/>
  </cols>
  <sheetData>
    <row r="13" spans="1:9" x14ac:dyDescent="0.25">
      <c r="A13" s="58" t="s">
        <v>58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57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56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56" t="s">
        <v>55</v>
      </c>
      <c r="B16" s="56" t="s">
        <v>54</v>
      </c>
      <c r="C16" s="56" t="s">
        <v>53</v>
      </c>
      <c r="D16" s="56" t="s">
        <v>52</v>
      </c>
      <c r="E16" s="56" t="s">
        <v>51</v>
      </c>
      <c r="F16" s="57" t="s">
        <v>50</v>
      </c>
      <c r="G16" s="57" t="s">
        <v>49</v>
      </c>
      <c r="H16" s="56" t="s">
        <v>48</v>
      </c>
      <c r="I16" s="56" t="s">
        <v>47</v>
      </c>
    </row>
    <row r="17" spans="1:9" x14ac:dyDescent="0.25">
      <c r="A17" s="55" t="s">
        <v>46</v>
      </c>
      <c r="B17" s="54">
        <v>78.242639999999994</v>
      </c>
      <c r="C17" s="54"/>
      <c r="D17" s="54">
        <v>47.751600000000003</v>
      </c>
      <c r="E17" s="54">
        <v>47.89228</v>
      </c>
      <c r="F17" s="54">
        <v>7.7149999999999999</v>
      </c>
      <c r="G17" s="54">
        <v>4.3071700000000002</v>
      </c>
      <c r="H17" s="54">
        <v>2.4788199999999998</v>
      </c>
      <c r="I17" s="54">
        <f>B17+D17+F17-G17</f>
        <v>129.40206999999998</v>
      </c>
    </row>
    <row r="19" spans="1:9" x14ac:dyDescent="0.25">
      <c r="A19" s="52" t="s">
        <v>45</v>
      </c>
    </row>
    <row r="20" spans="1:9" x14ac:dyDescent="0.25">
      <c r="A20" s="53" t="s">
        <v>44</v>
      </c>
    </row>
    <row r="21" spans="1:9" x14ac:dyDescent="0.25">
      <c r="A21" s="53" t="s">
        <v>43</v>
      </c>
    </row>
    <row r="22" spans="1:9" x14ac:dyDescent="0.25">
      <c r="A22" s="53" t="s">
        <v>42</v>
      </c>
    </row>
    <row r="23" spans="1:9" x14ac:dyDescent="0.25">
      <c r="A23" s="53" t="s">
        <v>41</v>
      </c>
    </row>
    <row r="24" spans="1:9" x14ac:dyDescent="0.25">
      <c r="A24" s="53" t="s">
        <v>40</v>
      </c>
    </row>
    <row r="25" spans="1:9" x14ac:dyDescent="0.25">
      <c r="A25" s="53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Пограничная5</vt:lpstr>
      <vt:lpstr>Пограничная 5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2018-04-02T10:42:57Z</dcterms:created>
  <dcterms:modified xsi:type="dcterms:W3CDTF">2018-04-02T10:43:24Z</dcterms:modified>
</cp:coreProperties>
</file>