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Школьная6 3" sheetId="1" r:id="rId1"/>
    <sheet name="Школьная 6 3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26" i="1"/>
  <c r="H27" i="1"/>
  <c r="H28" i="1"/>
  <c r="H29" i="1"/>
  <c r="K29" i="1"/>
  <c r="H30" i="1"/>
  <c r="K30" i="1"/>
  <c r="D31" i="1"/>
  <c r="E31" i="1"/>
  <c r="F31" i="1"/>
  <c r="G31" i="1"/>
  <c r="H31" i="1"/>
  <c r="G34" i="1"/>
  <c r="H34" i="1"/>
  <c r="H35" i="1"/>
  <c r="H36" i="1"/>
  <c r="E37" i="1"/>
  <c r="F37" i="1"/>
  <c r="G37" i="1"/>
  <c r="H37" i="1"/>
  <c r="J37" i="1"/>
  <c r="K37" i="1"/>
  <c r="H38" i="1"/>
  <c r="H39" i="1"/>
  <c r="G40" i="1"/>
  <c r="H40" i="1"/>
  <c r="G41" i="1"/>
  <c r="H41" i="1"/>
  <c r="G42" i="1"/>
  <c r="H42" i="1"/>
  <c r="G43" i="1"/>
  <c r="H43" i="1"/>
  <c r="H45" i="1" s="1"/>
  <c r="H48" i="1" s="1"/>
  <c r="G44" i="1"/>
  <c r="H44" i="1"/>
  <c r="D45" i="1"/>
  <c r="E45" i="1"/>
  <c r="F45" i="1"/>
  <c r="G45" i="1"/>
</calcChain>
</file>

<file path=xl/sharedStrings.xml><?xml version="1.0" encoding="utf-8"?>
<sst xmlns="http://schemas.openxmlformats.org/spreadsheetml/2006/main" count="72" uniqueCount="65">
  <si>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</si>
  <si>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</si>
  <si>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</si>
  <si>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</si>
  <si>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</si>
  <si>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</si>
  <si>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</si>
  <si>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</si>
  <si>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>ТСЖ "Родник-2004"</t>
  </si>
  <si>
    <t>Агентское вознаграждение</t>
  </si>
  <si>
    <t xml:space="preserve"> ООО"Энерго-Сервис"</t>
  </si>
  <si>
    <t>т/о узлов учета теп/энергии</t>
  </si>
  <si>
    <t>ООО "ТСК"</t>
  </si>
  <si>
    <t>техническое обслуживание тепловых сетей и сетей ГВС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</si>
  <si>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</si>
  <si>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</si>
  <si>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</si>
  <si>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ООО"Экотранс"</t>
  </si>
  <si>
    <t>Аренда контейнера</t>
  </si>
  <si>
    <t xml:space="preserve"> ООО УК "Житель", ООО "Леноблстрой"</t>
  </si>
  <si>
    <t>Вывоз ТБО и  КГО</t>
  </si>
  <si>
    <t>ООО "ПСК"</t>
  </si>
  <si>
    <t>Электричество</t>
  </si>
  <si>
    <t>Капитальный ремонт</t>
  </si>
  <si>
    <t>Текущий ремонт</t>
  </si>
  <si>
    <t>ООО "Уют-Сервис", договор управления № Н/2011-106 от 01.10.2011г.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</si>
  <si>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</si>
  <si>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</si>
  <si>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</si>
  <si>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</si>
  <si>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</si>
  <si>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</si>
  <si>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</si>
  <si>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</si>
  <si>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</si>
  <si>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</si>
  <si>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</si>
  <si>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</si>
  <si>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</si>
  <si>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</si>
  <si>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</si>
  <si>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</si>
  <si>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</si>
  <si>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6/3  по ул. Школьная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</si>
  <si>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</si>
  <si>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</si>
  <si>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</si>
  <si>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аварийное обслуживание - 0.36 т.р.</t>
  </si>
  <si>
    <t>установка сливного желоба на козырьке подъезда - 1.23 т.р.</t>
  </si>
  <si>
    <t>прочее - 0.17 т.р.</t>
  </si>
  <si>
    <t>работы по электрике - 0.40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</si>
  <si>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.</t>
    </r>
    <r>
      <rPr>
        <b/>
        <sz val="11"/>
        <color indexed="8"/>
        <rFont val="Calibri"/>
        <family val="2"/>
        <charset val="204"/>
      </rPr>
      <t>1</t>
    </r>
    <r>
      <rPr>
        <b/>
        <sz val="11"/>
        <color indexed="8"/>
        <rFont val="Calibri"/>
        <family val="2"/>
        <charset val="204"/>
      </rPr>
      <t>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</si>
  <si>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</si>
  <si>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</si>
  <si>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</si>
  <si>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</si>
  <si>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</si>
  <si>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</si>
  <si>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</si>
  <si>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</si>
  <si>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</si>
  <si>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</si>
  <si>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6/3 по ул. Школьная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</si>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</sst>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9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center" vertical="top" wrapText="1"/>
    </xf>
    <xf numFmtId="0" fontId="0" fillId="2" borderId="0" xfId="0" applyFill="1"/>
    <xf numFmtId="0" fontId="10" fillId="2" borderId="6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6" xfId="0" applyFont="1" applyFill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54"/>
  <sheetViews>
    <sheetView tabSelected="1" topLeftCell="C10" zoomScaleNormal="100" workbookViewId="0">
      <selection activeCell="I26" sqref="I26:I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42578125" style="2" customWidth="1"/>
    <col min="10" max="10" width="10.140625" style="1" hidden="1" customWidth="1"/>
    <col min="11" max="11" width="0" style="1" hidden="1" customWidth="1"/>
    <col min="12" max="16384" width="9.140625" style="1"/>
  </cols>
  <sheetData>
    <row r="1" spans="3:9" ht="12.75" hidden="1" customHeight="1" x14ac:dyDescent="0.2">
      <c r="C1" s="63"/>
      <c r="D1" s="63"/>
      <c r="E1" s="63"/>
      <c r="F1" s="63"/>
      <c r="G1" s="63"/>
      <c r="H1" s="63"/>
      <c r="I1" s="63"/>
    </row>
    <row r="2" spans="3:9" ht="13.5" hidden="1" customHeight="1" thickBot="1" x14ac:dyDescent="0.25">
      <c r="C2" s="63"/>
      <c r="D2" s="63"/>
      <c r="E2" s="63" t="s">
        <v>46</v>
      </c>
      <c r="F2" s="63"/>
      <c r="G2" s="63"/>
      <c r="H2" s="63"/>
      <c r="I2" s="63"/>
    </row>
    <row r="3" spans="3:9" ht="13.5" hidden="1" customHeight="1" thickBot="1" x14ac:dyDescent="0.25">
      <c r="C3" s="62"/>
      <c r="D3" s="61"/>
      <c r="E3" s="60"/>
      <c r="F3" s="60"/>
      <c r="G3" s="60"/>
      <c r="H3" s="60"/>
      <c r="I3" s="59"/>
    </row>
    <row r="4" spans="3:9" ht="12.75" hidden="1" customHeight="1" x14ac:dyDescent="0.2">
      <c r="C4" s="58"/>
      <c r="D4" s="58"/>
      <c r="E4" s="57"/>
      <c r="F4" s="57"/>
      <c r="G4" s="57"/>
      <c r="H4" s="57"/>
      <c r="I4" s="57"/>
    </row>
    <row r="5" spans="3:9" ht="12.75" customHeight="1" x14ac:dyDescent="0.2">
      <c r="C5" s="58"/>
      <c r="D5" s="58"/>
      <c r="E5" s="57"/>
      <c r="F5" s="57"/>
      <c r="G5" s="57"/>
      <c r="H5" s="57"/>
      <c r="I5" s="57"/>
    </row>
    <row r="6" spans="3:9" ht="12.75" customHeight="1" x14ac:dyDescent="0.2">
      <c r="C6" s="58"/>
      <c r="D6" s="58"/>
      <c r="E6" s="57"/>
      <c r="F6" s="57"/>
      <c r="G6" s="57"/>
      <c r="H6" s="57"/>
      <c r="I6" s="57"/>
    </row>
    <row r="7" spans="3:9" ht="12.75" customHeight="1" x14ac:dyDescent="0.2">
      <c r="C7" s="58"/>
      <c r="D7" s="58"/>
      <c r="E7" s="57"/>
      <c r="F7" s="57"/>
      <c r="G7" s="57"/>
      <c r="H7" s="57"/>
      <c r="I7" s="57"/>
    </row>
    <row r="8" spans="3:9" ht="12.75" customHeight="1" x14ac:dyDescent="0.2">
      <c r="C8" s="58"/>
      <c r="D8" s="58"/>
      <c r="E8" s="57"/>
      <c r="F8" s="57"/>
      <c r="G8" s="57"/>
      <c r="H8" s="57"/>
      <c r="I8" s="57"/>
    </row>
    <row r="9" spans="3:9" ht="12.75" customHeight="1" x14ac:dyDescent="0.2">
      <c r="C9" s="58"/>
      <c r="D9" s="58"/>
      <c r="E9" s="57"/>
      <c r="F9" s="57"/>
      <c r="G9" s="57"/>
      <c r="H9" s="57"/>
      <c r="I9" s="57"/>
    </row>
    <row r="10" spans="3:9" ht="12.75" customHeight="1" x14ac:dyDescent="0.2">
      <c r="C10" s="58"/>
      <c r="D10" s="58"/>
      <c r="E10" s="57"/>
      <c r="F10" s="57"/>
      <c r="G10" s="57"/>
      <c r="H10" s="57"/>
      <c r="I10" s="57"/>
    </row>
    <row r="11" spans="3:9" ht="12.75" customHeight="1" x14ac:dyDescent="0.2">
      <c r="C11" s="58"/>
      <c r="D11" s="58"/>
      <c r="E11" s="57"/>
      <c r="F11" s="57"/>
      <c r="G11" s="57"/>
      <c r="H11" s="57"/>
      <c r="I11" s="57"/>
    </row>
    <row r="12" spans="3:9" ht="12.75" customHeight="1" x14ac:dyDescent="0.2">
      <c r="C12" s="58"/>
      <c r="D12" s="58"/>
      <c r="E12" s="57"/>
      <c r="F12" s="57"/>
      <c r="G12" s="57"/>
      <c r="H12" s="57"/>
      <c r="I12" s="57"/>
    </row>
    <row r="13" spans="3:9" ht="12.75" customHeight="1" x14ac:dyDescent="0.2">
      <c r="C13" s="58"/>
      <c r="D13" s="58"/>
      <c r="E13" s="57"/>
      <c r="F13" s="57"/>
      <c r="G13" s="57"/>
      <c r="H13" s="57"/>
      <c r="I13" s="57"/>
    </row>
    <row r="14" spans="3:9" ht="12.75" customHeight="1" x14ac:dyDescent="0.2">
      <c r="C14" s="58"/>
      <c r="D14" s="58"/>
      <c r="E14" s="57"/>
      <c r="F14" s="57"/>
      <c r="G14" s="57"/>
      <c r="H14" s="57"/>
      <c r="I14" s="57"/>
    </row>
    <row r="15" spans="3:9" ht="12.75" customHeight="1" x14ac:dyDescent="0.2">
      <c r="C15" s="58"/>
      <c r="D15" s="58"/>
      <c r="E15" s="57"/>
      <c r="F15" s="57"/>
      <c r="G15" s="57"/>
      <c r="H15" s="57"/>
      <c r="I15" s="57"/>
    </row>
    <row r="16" spans="3:9" ht="12.75" customHeight="1" x14ac:dyDescent="0.2">
      <c r="C16" s="58"/>
      <c r="D16" s="58"/>
      <c r="E16" s="57"/>
      <c r="F16" s="57"/>
      <c r="G16" s="57"/>
      <c r="H16" s="57"/>
      <c r="I16" s="57"/>
    </row>
    <row r="17" spans="3:11" ht="12.75" customHeight="1" x14ac:dyDescent="0.2">
      <c r="C17" s="58"/>
      <c r="D17" s="58"/>
      <c r="E17" s="57"/>
      <c r="F17" s="57"/>
      <c r="G17" s="57"/>
      <c r="H17" s="57"/>
      <c r="I17" s="57"/>
    </row>
    <row r="18" spans="3:11" ht="12.75" customHeight="1" x14ac:dyDescent="0.2">
      <c r="C18" s="58"/>
      <c r="D18" s="58"/>
      <c r="E18" s="57"/>
      <c r="F18" s="57"/>
      <c r="G18" s="57"/>
      <c r="H18" s="57"/>
      <c r="I18" s="57"/>
    </row>
    <row r="19" spans="3:11" ht="12.75" customHeight="1" x14ac:dyDescent="0.2">
      <c r="C19" s="58"/>
      <c r="D19" s="58"/>
      <c r="E19" s="57"/>
      <c r="F19" s="57"/>
      <c r="G19" s="57"/>
      <c r="H19" s="57"/>
      <c r="I19" s="57"/>
    </row>
    <row r="20" spans="3:11" ht="14.25" x14ac:dyDescent="0.2">
      <c r="C20" s="56" t="s">
        <v>45</v>
      </c>
      <c r="D20" s="56"/>
      <c r="E20" s="56"/>
      <c r="F20" s="56"/>
      <c r="G20" s="56"/>
      <c r="H20" s="56"/>
      <c r="I20" s="56"/>
    </row>
    <row r="21" spans="3:11" x14ac:dyDescent="0.2">
      <c r="C21" s="55" t="s">
        <v>44</v>
      </c>
      <c r="D21" s="55"/>
      <c r="E21" s="55"/>
      <c r="F21" s="55"/>
      <c r="G21" s="55"/>
      <c r="H21" s="55"/>
      <c r="I21" s="55"/>
    </row>
    <row r="22" spans="3:11" x14ac:dyDescent="0.2">
      <c r="C22" s="55" t="s">
        <v>43</v>
      </c>
      <c r="D22" s="55"/>
      <c r="E22" s="55"/>
      <c r="F22" s="55"/>
      <c r="G22" s="55"/>
      <c r="H22" s="55"/>
      <c r="I22" s="55"/>
    </row>
    <row r="23" spans="3:11" ht="6" customHeight="1" thickBot="1" x14ac:dyDescent="0.25">
      <c r="C23" s="54"/>
      <c r="D23" s="54"/>
      <c r="E23" s="54"/>
      <c r="F23" s="54"/>
      <c r="G23" s="54"/>
      <c r="H23" s="54"/>
      <c r="I23" s="54"/>
    </row>
    <row r="24" spans="3:11" ht="53.25" customHeight="1" thickBot="1" x14ac:dyDescent="0.25">
      <c r="C24" s="43" t="s">
        <v>33</v>
      </c>
      <c r="D24" s="46" t="s">
        <v>32</v>
      </c>
      <c r="E24" s="45" t="s">
        <v>31</v>
      </c>
      <c r="F24" s="45" t="s">
        <v>30</v>
      </c>
      <c r="G24" s="45" t="s">
        <v>29</v>
      </c>
      <c r="H24" s="45" t="s">
        <v>28</v>
      </c>
      <c r="I24" s="46" t="s">
        <v>42</v>
      </c>
    </row>
    <row r="25" spans="3:11" ht="13.5" customHeight="1" thickBot="1" x14ac:dyDescent="0.25">
      <c r="C25" s="53" t="s">
        <v>41</v>
      </c>
      <c r="D25" s="47"/>
      <c r="E25" s="47"/>
      <c r="F25" s="47"/>
      <c r="G25" s="47"/>
      <c r="H25" s="47"/>
      <c r="I25" s="52"/>
    </row>
    <row r="26" spans="3:11" ht="13.5" customHeight="1" thickBot="1" x14ac:dyDescent="0.25">
      <c r="C26" s="17" t="s">
        <v>40</v>
      </c>
      <c r="D26" s="22">
        <v>31169.109999999986</v>
      </c>
      <c r="E26" s="19">
        <v>340651.65</v>
      </c>
      <c r="F26" s="19">
        <v>329683.42</v>
      </c>
      <c r="G26" s="19">
        <v>324225.95</v>
      </c>
      <c r="H26" s="49">
        <f>+D26+E26-F26</f>
        <v>42137.340000000026</v>
      </c>
      <c r="I26" s="51" t="s">
        <v>39</v>
      </c>
      <c r="K26" s="1">
        <v>31169.11</v>
      </c>
    </row>
    <row r="27" spans="3:11" ht="13.5" customHeight="1" thickBot="1" x14ac:dyDescent="0.25">
      <c r="C27" s="17" t="s">
        <v>38</v>
      </c>
      <c r="D27" s="22">
        <v>4400.7600000000093</v>
      </c>
      <c r="E27" s="21">
        <v>72619.09</v>
      </c>
      <c r="F27" s="21">
        <v>68307.820000000007</v>
      </c>
      <c r="G27" s="19">
        <v>92389.02</v>
      </c>
      <c r="H27" s="49">
        <f>+D27+E27-F27</f>
        <v>8712.0299999999988</v>
      </c>
      <c r="I27" s="50"/>
      <c r="K27" s="1">
        <v>4400.76</v>
      </c>
    </row>
    <row r="28" spans="3:11" ht="13.5" customHeight="1" thickBot="1" x14ac:dyDescent="0.25">
      <c r="C28" s="17" t="s">
        <v>37</v>
      </c>
      <c r="D28" s="22">
        <v>3835.1200000000026</v>
      </c>
      <c r="E28" s="21">
        <v>55127.17</v>
      </c>
      <c r="F28" s="21">
        <v>53443.98</v>
      </c>
      <c r="G28" s="19">
        <v>55830.69</v>
      </c>
      <c r="H28" s="49">
        <f>+D28+E28-F28</f>
        <v>5518.3099999999977</v>
      </c>
      <c r="I28" s="50"/>
    </row>
    <row r="29" spans="3:11" ht="13.5" customHeight="1" thickBot="1" x14ac:dyDescent="0.25">
      <c r="C29" s="17" t="s">
        <v>36</v>
      </c>
      <c r="D29" s="22">
        <v>85774.89</v>
      </c>
      <c r="E29" s="21">
        <v>-50764.23</v>
      </c>
      <c r="F29" s="21">
        <v>31251.96</v>
      </c>
      <c r="G29" s="19">
        <v>22187.29</v>
      </c>
      <c r="H29" s="49">
        <f>+D29+E29-F29</f>
        <v>3758.6999999999971</v>
      </c>
      <c r="I29" s="50"/>
      <c r="K29" s="1">
        <f>84428.85+1346.04</f>
        <v>85774.89</v>
      </c>
    </row>
    <row r="30" spans="3:11" ht="13.5" customHeight="1" thickBot="1" x14ac:dyDescent="0.25">
      <c r="C30" s="17" t="s">
        <v>35</v>
      </c>
      <c r="D30" s="22">
        <v>179.74000000000024</v>
      </c>
      <c r="E30" s="21">
        <v>6495.62</v>
      </c>
      <c r="F30" s="21">
        <v>6240.82</v>
      </c>
      <c r="G30" s="19"/>
      <c r="H30" s="49">
        <f>+D30+E30-F30</f>
        <v>434.54000000000087</v>
      </c>
      <c r="I30" s="48"/>
      <c r="K30" s="1">
        <f>10.62+169.12</f>
        <v>179.74</v>
      </c>
    </row>
    <row r="31" spans="3:11" ht="13.5" customHeight="1" thickBot="1" x14ac:dyDescent="0.25">
      <c r="C31" s="17" t="s">
        <v>7</v>
      </c>
      <c r="D31" s="16">
        <f>SUM(D26:D30)</f>
        <v>125359.62000000001</v>
      </c>
      <c r="E31" s="16">
        <f>SUM(E26:E30)</f>
        <v>424129.3</v>
      </c>
      <c r="F31" s="16">
        <f>SUM(F26:F30)</f>
        <v>488928</v>
      </c>
      <c r="G31" s="16">
        <f>SUM(G26:G30)</f>
        <v>494632.95</v>
      </c>
      <c r="H31" s="16">
        <f>SUM(H26:H30)</f>
        <v>60560.92000000002</v>
      </c>
      <c r="I31" s="17"/>
    </row>
    <row r="32" spans="3:11" ht="13.5" customHeight="1" thickBot="1" x14ac:dyDescent="0.25">
      <c r="C32" s="47" t="s">
        <v>34</v>
      </c>
      <c r="D32" s="47"/>
      <c r="E32" s="47"/>
      <c r="F32" s="47"/>
      <c r="G32" s="47"/>
      <c r="H32" s="47"/>
      <c r="I32" s="47"/>
    </row>
    <row r="33" spans="3:11" ht="53.25" customHeight="1" thickBot="1" x14ac:dyDescent="0.25">
      <c r="C33" s="30" t="s">
        <v>33</v>
      </c>
      <c r="D33" s="46" t="s">
        <v>32</v>
      </c>
      <c r="E33" s="45" t="s">
        <v>31</v>
      </c>
      <c r="F33" s="45" t="s">
        <v>30</v>
      </c>
      <c r="G33" s="45" t="s">
        <v>29</v>
      </c>
      <c r="H33" s="45" t="s">
        <v>28</v>
      </c>
      <c r="I33" s="44" t="s">
        <v>27</v>
      </c>
    </row>
    <row r="34" spans="3:11" ht="34.5" customHeight="1" thickBot="1" x14ac:dyDescent="0.25">
      <c r="C34" s="43" t="s">
        <v>26</v>
      </c>
      <c r="D34" s="42">
        <v>9410.8099999999977</v>
      </c>
      <c r="E34" s="20">
        <v>158671.44</v>
      </c>
      <c r="F34" s="20">
        <v>155105.82</v>
      </c>
      <c r="G34" s="20">
        <f>+E34</f>
        <v>158671.44</v>
      </c>
      <c r="H34" s="20">
        <f>+D34+E34-F34</f>
        <v>12976.429999999993</v>
      </c>
      <c r="I34" s="41" t="s">
        <v>25</v>
      </c>
    </row>
    <row r="35" spans="3:11" ht="14.25" customHeight="1" thickBot="1" x14ac:dyDescent="0.25">
      <c r="C35" s="17" t="s">
        <v>24</v>
      </c>
      <c r="D35" s="22">
        <v>1803.1000000000022</v>
      </c>
      <c r="E35" s="19">
        <v>30401.279999999999</v>
      </c>
      <c r="F35" s="19">
        <v>29718.11</v>
      </c>
      <c r="G35" s="20">
        <v>2159.4299999999998</v>
      </c>
      <c r="H35" s="20">
        <f>+D35+E35-F35</f>
        <v>2486.2700000000004</v>
      </c>
      <c r="I35" s="40"/>
      <c r="J35" s="39"/>
    </row>
    <row r="36" spans="3:11" ht="13.5" customHeight="1" thickBot="1" x14ac:dyDescent="0.25">
      <c r="C36" s="30" t="s">
        <v>23</v>
      </c>
      <c r="D36" s="38">
        <v>0</v>
      </c>
      <c r="E36" s="19"/>
      <c r="F36" s="19"/>
      <c r="G36" s="20"/>
      <c r="H36" s="20">
        <f>+D36+E36-F36</f>
        <v>0</v>
      </c>
      <c r="I36" s="15"/>
    </row>
    <row r="37" spans="3:11" ht="12.75" customHeight="1" thickBot="1" x14ac:dyDescent="0.25">
      <c r="C37" s="17" t="s">
        <v>22</v>
      </c>
      <c r="D37" s="38">
        <v>7739.8500000000058</v>
      </c>
      <c r="E37" s="19">
        <f>63283.64+8715.05-1850.47+21418.41</f>
        <v>91566.63</v>
      </c>
      <c r="F37" s="19">
        <f>24740.53+8248.77+62093.13</f>
        <v>95082.43</v>
      </c>
      <c r="G37" s="20">
        <f>+E37</f>
        <v>91566.63</v>
      </c>
      <c r="H37" s="20">
        <f>+D37+E37-F37</f>
        <v>4224.0500000000175</v>
      </c>
      <c r="I37" s="18" t="s">
        <v>21</v>
      </c>
      <c r="J37" s="37">
        <f>11648.57+2418.93</f>
        <v>14067.5</v>
      </c>
      <c r="K37" s="1">
        <f>6360.15+1379.7</f>
        <v>7739.8499999999995</v>
      </c>
    </row>
    <row r="38" spans="3:11" ht="30.75" customHeight="1" thickBot="1" x14ac:dyDescent="0.25">
      <c r="C38" s="17" t="s">
        <v>20</v>
      </c>
      <c r="D38" s="22">
        <v>2344.0299999999988</v>
      </c>
      <c r="E38" s="19">
        <v>39521.64</v>
      </c>
      <c r="F38" s="19">
        <v>38867.550000000003</v>
      </c>
      <c r="G38" s="20">
        <v>54009.94</v>
      </c>
      <c r="H38" s="20">
        <f>+D38+E38-F38</f>
        <v>2998.1199999999953</v>
      </c>
      <c r="I38" s="23" t="s">
        <v>19</v>
      </c>
    </row>
    <row r="39" spans="3:11" s="31" customFormat="1" ht="13.5" hidden="1" customHeight="1" thickBot="1" x14ac:dyDescent="0.25">
      <c r="C39" s="36" t="s">
        <v>18</v>
      </c>
      <c r="D39" s="35">
        <v>0</v>
      </c>
      <c r="E39" s="34"/>
      <c r="F39" s="34"/>
      <c r="G39" s="20"/>
      <c r="H39" s="33">
        <f>+D39+E39-F39</f>
        <v>0</v>
      </c>
      <c r="I39" s="32" t="s">
        <v>17</v>
      </c>
    </row>
    <row r="40" spans="3:11" ht="28.5" customHeight="1" thickBot="1" x14ac:dyDescent="0.25">
      <c r="C40" s="17" t="s">
        <v>16</v>
      </c>
      <c r="D40" s="22">
        <v>124.83000000000038</v>
      </c>
      <c r="E40" s="21">
        <v>2104.6799999999998</v>
      </c>
      <c r="F40" s="21">
        <v>2072.0700000000002</v>
      </c>
      <c r="G40" s="20">
        <f>+E40</f>
        <v>2104.6799999999998</v>
      </c>
      <c r="H40" s="20">
        <f>+D40+E40-F40</f>
        <v>157.44000000000005</v>
      </c>
      <c r="I40" s="23" t="s">
        <v>15</v>
      </c>
    </row>
    <row r="41" spans="3:11" ht="13.5" customHeight="1" thickBot="1" x14ac:dyDescent="0.25">
      <c r="C41" s="30" t="s">
        <v>14</v>
      </c>
      <c r="D41" s="22">
        <v>4446.119999999999</v>
      </c>
      <c r="E41" s="21">
        <v>22487.57</v>
      </c>
      <c r="F41" s="21">
        <v>24296.15</v>
      </c>
      <c r="G41" s="20">
        <f>+E41</f>
        <v>22487.57</v>
      </c>
      <c r="H41" s="20">
        <f>+D41+E41-F41</f>
        <v>2637.5399999999972</v>
      </c>
      <c r="I41" s="18"/>
    </row>
    <row r="42" spans="3:11" s="24" customFormat="1" ht="24" hidden="1" customHeight="1" thickBot="1" x14ac:dyDescent="0.25">
      <c r="C42" s="29" t="s">
        <v>13</v>
      </c>
      <c r="D42" s="28">
        <v>0</v>
      </c>
      <c r="E42" s="27"/>
      <c r="F42" s="27"/>
      <c r="G42" s="20">
        <f>+E42</f>
        <v>0</v>
      </c>
      <c r="H42" s="26">
        <f>+D42+E42-F42</f>
        <v>0</v>
      </c>
      <c r="I42" s="25" t="s">
        <v>12</v>
      </c>
    </row>
    <row r="43" spans="3:11" ht="13.5" customHeight="1" thickBot="1" x14ac:dyDescent="0.25">
      <c r="C43" s="17" t="s">
        <v>11</v>
      </c>
      <c r="D43" s="22">
        <v>513.19999999999891</v>
      </c>
      <c r="E43" s="21">
        <v>8652.6</v>
      </c>
      <c r="F43" s="21">
        <v>8487.9</v>
      </c>
      <c r="G43" s="20">
        <f>+E43</f>
        <v>8652.6</v>
      </c>
      <c r="H43" s="20">
        <f>+D43+E43-F43</f>
        <v>677.89999999999964</v>
      </c>
      <c r="I43" s="23" t="s">
        <v>10</v>
      </c>
    </row>
    <row r="44" spans="3:11" ht="13.5" hidden="1" customHeight="1" thickBot="1" x14ac:dyDescent="0.25">
      <c r="C44" s="17" t="s">
        <v>9</v>
      </c>
      <c r="D44" s="22">
        <v>0</v>
      </c>
      <c r="E44" s="21"/>
      <c r="F44" s="21"/>
      <c r="G44" s="20">
        <f>+E44</f>
        <v>0</v>
      </c>
      <c r="H44" s="19">
        <f>+D44+E44-F44</f>
        <v>0</v>
      </c>
      <c r="I44" s="18" t="s">
        <v>8</v>
      </c>
    </row>
    <row r="45" spans="3:11" s="14" customFormat="1" ht="17.25" customHeight="1" thickBot="1" x14ac:dyDescent="0.25">
      <c r="C45" s="17" t="s">
        <v>7</v>
      </c>
      <c r="D45" s="16">
        <f>SUM(D34:D44)</f>
        <v>26381.940000000002</v>
      </c>
      <c r="E45" s="16">
        <f>SUM(E34:E44)</f>
        <v>353405.83999999997</v>
      </c>
      <c r="F45" s="16">
        <f>SUM(F34:F44)</f>
        <v>353630.03</v>
      </c>
      <c r="G45" s="16">
        <f>SUM(G34:G44)</f>
        <v>339652.29</v>
      </c>
      <c r="H45" s="16">
        <f>SUM(H34:H44)</f>
        <v>26157.75</v>
      </c>
      <c r="I45" s="15"/>
    </row>
    <row r="46" spans="3:11" ht="13.5" customHeight="1" thickBot="1" x14ac:dyDescent="0.25">
      <c r="C46" s="13" t="s">
        <v>6</v>
      </c>
      <c r="D46" s="13"/>
      <c r="E46" s="13"/>
      <c r="F46" s="13"/>
      <c r="G46" s="13"/>
      <c r="H46" s="13"/>
      <c r="I46" s="13"/>
    </row>
    <row r="47" spans="3:11" ht="28.5" customHeight="1" thickBot="1" x14ac:dyDescent="0.25">
      <c r="C47" s="12" t="s">
        <v>5</v>
      </c>
      <c r="D47" s="11" t="s">
        <v>4</v>
      </c>
      <c r="E47" s="10"/>
      <c r="F47" s="10"/>
      <c r="G47" s="10"/>
      <c r="H47" s="9"/>
      <c r="I47" s="8" t="s">
        <v>3</v>
      </c>
    </row>
    <row r="48" spans="3:11" ht="19.5" customHeight="1" x14ac:dyDescent="0.3">
      <c r="C48" s="7" t="s">
        <v>2</v>
      </c>
      <c r="D48" s="7"/>
      <c r="E48" s="7"/>
      <c r="F48" s="7"/>
      <c r="G48" s="7"/>
      <c r="H48" s="6">
        <f>+H31+H45</f>
        <v>86718.670000000013</v>
      </c>
    </row>
    <row r="49" spans="3:8" ht="15" x14ac:dyDescent="0.25">
      <c r="C49" s="5" t="s">
        <v>1</v>
      </c>
      <c r="D49" s="5"/>
    </row>
    <row r="50" spans="3:8" x14ac:dyDescent="0.2">
      <c r="C50" s="4" t="s">
        <v>0</v>
      </c>
    </row>
    <row r="51" spans="3:8" x14ac:dyDescent="0.2">
      <c r="E51" s="3"/>
      <c r="F51" s="3"/>
    </row>
    <row r="52" spans="3:8" x14ac:dyDescent="0.2">
      <c r="D52" s="3"/>
      <c r="E52" s="3"/>
      <c r="F52" s="3"/>
      <c r="G52" s="3"/>
      <c r="H52" s="3"/>
    </row>
    <row r="54" spans="3:8" x14ac:dyDescent="0.2">
      <c r="H54" s="3"/>
    </row>
  </sheetData>
  <mergeCells count="10">
    <mergeCell ref="C32:I32"/>
    <mergeCell ref="I34:I35"/>
    <mergeCell ref="C46:I46"/>
    <mergeCell ref="D47:H47"/>
    <mergeCell ref="I26:I30"/>
    <mergeCell ref="C20:I20"/>
    <mergeCell ref="C21:I21"/>
    <mergeCell ref="C22:I22"/>
    <mergeCell ref="C23:I23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4:I29"/>
  <sheetViews>
    <sheetView topLeftCell="A16" zoomScaleNormal="100" zoomScaleSheetLayoutView="120" workbookViewId="0">
      <selection activeCell="F22" sqref="F22"/>
    </sheetView>
  </sheetViews>
  <sheetFormatPr defaultRowHeight="15" x14ac:dyDescent="0.25"/>
  <cols>
    <col min="1" max="1" width="4.5703125" style="64" customWidth="1"/>
    <col min="2" max="2" width="12.42578125" style="64" customWidth="1"/>
    <col min="3" max="3" width="13.28515625" style="64" hidden="1" customWidth="1"/>
    <col min="4" max="4" width="12.140625" style="64" customWidth="1"/>
    <col min="5" max="5" width="13.5703125" style="64" customWidth="1"/>
    <col min="6" max="6" width="13.28515625" style="64" customWidth="1"/>
    <col min="7" max="7" width="14.28515625" style="64" customWidth="1"/>
    <col min="8" max="8" width="15.140625" style="64" customWidth="1"/>
    <col min="9" max="9" width="13.7109375" style="64" customWidth="1"/>
    <col min="10" max="16384" width="9.140625" style="64"/>
  </cols>
  <sheetData>
    <row r="14" spans="1:9" x14ac:dyDescent="0.25">
      <c r="A14" s="70" t="s">
        <v>64</v>
      </c>
      <c r="B14" s="70"/>
      <c r="C14" s="70"/>
      <c r="D14" s="70"/>
      <c r="E14" s="70"/>
      <c r="F14" s="70"/>
      <c r="G14" s="70"/>
      <c r="H14" s="70"/>
      <c r="I14" s="70"/>
    </row>
    <row r="15" spans="1:9" x14ac:dyDescent="0.25">
      <c r="A15" s="70" t="s">
        <v>63</v>
      </c>
      <c r="B15" s="70"/>
      <c r="C15" s="70"/>
      <c r="D15" s="70"/>
      <c r="E15" s="70"/>
      <c r="F15" s="70"/>
      <c r="G15" s="70"/>
      <c r="H15" s="70"/>
      <c r="I15" s="70"/>
    </row>
    <row r="16" spans="1:9" x14ac:dyDescent="0.25">
      <c r="A16" s="70" t="s">
        <v>62</v>
      </c>
      <c r="B16" s="70"/>
      <c r="C16" s="70"/>
      <c r="D16" s="70"/>
      <c r="E16" s="70"/>
      <c r="F16" s="70"/>
      <c r="G16" s="70"/>
      <c r="H16" s="70"/>
      <c r="I16" s="70"/>
    </row>
    <row r="17" spans="1:9" ht="60" x14ac:dyDescent="0.25">
      <c r="A17" s="68" t="s">
        <v>61</v>
      </c>
      <c r="B17" s="68" t="s">
        <v>60</v>
      </c>
      <c r="C17" s="68" t="s">
        <v>59</v>
      </c>
      <c r="D17" s="68" t="s">
        <v>58</v>
      </c>
      <c r="E17" s="68" t="s">
        <v>57</v>
      </c>
      <c r="F17" s="69" t="s">
        <v>56</v>
      </c>
      <c r="G17" s="69" t="s">
        <v>55</v>
      </c>
      <c r="H17" s="68" t="s">
        <v>54</v>
      </c>
      <c r="I17" s="68" t="s">
        <v>53</v>
      </c>
    </row>
    <row r="18" spans="1:9" x14ac:dyDescent="0.25">
      <c r="A18" s="67" t="s">
        <v>52</v>
      </c>
      <c r="B18" s="66">
        <v>58.660569999999993</v>
      </c>
      <c r="C18" s="66">
        <v>0</v>
      </c>
      <c r="D18" s="66">
        <v>30.40128</v>
      </c>
      <c r="E18" s="66">
        <v>29.718109999999999</v>
      </c>
      <c r="F18" s="66">
        <v>5.2649999999999997</v>
      </c>
      <c r="G18" s="66">
        <v>2.15943</v>
      </c>
      <c r="H18" s="66">
        <v>2.4862700000000002</v>
      </c>
      <c r="I18" s="66">
        <f>B18+D18+F18-G18</f>
        <v>92.167419999999993</v>
      </c>
    </row>
    <row r="19" spans="1:9" s="65" customFormat="1" x14ac:dyDescent="0.25"/>
    <row r="20" spans="1:9" s="65" customFormat="1" x14ac:dyDescent="0.25">
      <c r="A20" s="65" t="s">
        <v>51</v>
      </c>
    </row>
    <row r="21" spans="1:9" s="65" customFormat="1" x14ac:dyDescent="0.25">
      <c r="A21" s="65" t="s">
        <v>50</v>
      </c>
    </row>
    <row r="22" spans="1:9" s="65" customFormat="1" x14ac:dyDescent="0.25">
      <c r="A22" s="64" t="s">
        <v>49</v>
      </c>
    </row>
    <row r="23" spans="1:9" s="65" customFormat="1" x14ac:dyDescent="0.25">
      <c r="A23" s="65" t="s">
        <v>48</v>
      </c>
    </row>
    <row r="24" spans="1:9" s="65" customFormat="1" x14ac:dyDescent="0.25">
      <c r="A24" s="65" t="s">
        <v>47</v>
      </c>
    </row>
    <row r="25" spans="1:9" s="65" customFormat="1" x14ac:dyDescent="0.25"/>
    <row r="26" spans="1:9" s="65" customFormat="1" x14ac:dyDescent="0.25"/>
    <row r="27" spans="1:9" s="65" customFormat="1" x14ac:dyDescent="0.25"/>
    <row r="28" spans="1:9" s="65" customFormat="1" x14ac:dyDescent="0.25"/>
    <row r="29" spans="1:9" s="65" customFormat="1" x14ac:dyDescent="0.25"/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Школьная6 3</vt:lpstr>
      <vt:lpstr>Школьная 6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2018-04-02T11:07:53Z</dcterms:created>
  <dcterms:modified xsi:type="dcterms:W3CDTF">2018-04-02T11:08:13Z</dcterms:modified>
</cp:coreProperties>
</file>