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3" sheetId="1" r:id="rId1"/>
    <sheet name="Центральная 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9" i="1"/>
  <c r="K29" i="1"/>
  <c r="H30" i="1"/>
  <c r="K30" i="1"/>
  <c r="H31" i="1"/>
  <c r="K31" i="1"/>
  <c r="H32" i="1"/>
  <c r="K32" i="1"/>
  <c r="H33" i="1"/>
  <c r="L33" i="1"/>
  <c r="D34" i="1"/>
  <c r="E34" i="1"/>
  <c r="F34" i="1"/>
  <c r="G34" i="1"/>
  <c r="H34" i="1"/>
  <c r="D37" i="1"/>
  <c r="J37" i="1" s="1"/>
  <c r="G37" i="1"/>
  <c r="H37" i="1"/>
  <c r="K37" i="1"/>
  <c r="H38" i="1"/>
  <c r="H39" i="1"/>
  <c r="G40" i="1"/>
  <c r="H40" i="1"/>
  <c r="H41" i="1"/>
  <c r="J41" i="1"/>
  <c r="K41" i="1"/>
  <c r="G42" i="1"/>
  <c r="G47" i="1" s="1"/>
  <c r="H42" i="1"/>
  <c r="G43" i="1"/>
  <c r="H43" i="1"/>
  <c r="J43" i="1"/>
  <c r="K43" i="1"/>
  <c r="G44" i="1"/>
  <c r="H44" i="1"/>
  <c r="G45" i="1"/>
  <c r="H45" i="1"/>
  <c r="G46" i="1"/>
  <c r="H46" i="1"/>
  <c r="D47" i="1"/>
  <c r="E47" i="1"/>
  <c r="F47" i="1"/>
  <c r="H47" i="1"/>
  <c r="H50" i="1" s="1"/>
</calcChain>
</file>

<file path=xl/sharedStrings.xml><?xml version="1.0" encoding="utf-8"?>
<sst xmlns="http://schemas.openxmlformats.org/spreadsheetml/2006/main" count="75" uniqueCount="68">
  <si>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</si>
  <si>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</si>
  <si>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</si>
  <si>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</si>
  <si>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</si>
  <si>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</si>
  <si>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</si>
  <si>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</si>
  <si>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</si>
  <si>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</si>
  <si>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</si>
  <si>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электр под и лифт</t>
  </si>
  <si>
    <t>Повышающий коэффициент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</si>
  <si>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</si>
  <si>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</si>
  <si>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</si>
  <si>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</si>
  <si>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</si>
  <si>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</si>
  <si>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</si>
  <si>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</si>
  <si>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Н/2011-93 от 01.01.2011г.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</si>
  <si>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</si>
  <si>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</si>
  <si>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</si>
  <si>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</si>
  <si>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</si>
  <si>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</si>
  <si>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</si>
  <si>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</si>
  <si>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</si>
  <si>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</si>
  <si>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</si>
  <si>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</si>
  <si>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</si>
  <si>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</si>
  <si>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</si>
  <si>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</si>
  <si>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</si>
  <si>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  по ул. Центральная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</si>
  <si>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</si>
  <si>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</si>
  <si>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</si>
  <si>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замена КТПР в ТП - 4.36 т.р.</t>
  </si>
  <si>
    <t>аварийное обслуживание - 0.49 т.р.</t>
  </si>
  <si>
    <t>ремонт бетонных ступеней - 2.16 т.р.</t>
  </si>
  <si>
    <t>установка  отлива под водосточные трубы - 2.30 т.р.</t>
  </si>
  <si>
    <t>закрытие и утепление подвальных окон - 0.28 т.р.</t>
  </si>
  <si>
    <t>прочее - 1,05 т.р.</t>
  </si>
  <si>
    <t>работы по электрике  - 2.30 т.р.</t>
  </si>
  <si>
    <t>ГВС -прмывка - 8.46 т.р.</t>
  </si>
  <si>
    <t>ремонт фасада (межпанельные швы) - 205.50 т.р.</t>
  </si>
  <si>
    <t>обслуживание КУУТЭ - 37,04 т.р.</t>
  </si>
  <si>
    <t>ремонт лифтового оборудования - 62.23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</si>
  <si>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326.17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</si>
  <si>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</si>
  <si>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</si>
  <si>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</si>
  <si>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</si>
  <si>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</si>
  <si>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</si>
  <si>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</si>
  <si>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</si>
  <si>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</si>
  <si>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</si>
  <si>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3 по ул. Центральная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</si>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</sst>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Font="1" applyFill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C28" zoomScaleNormal="100" workbookViewId="0">
      <selection activeCell="H19" sqref="H1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7109375" style="2" customWidth="1"/>
    <col min="9" max="9" width="25.28515625" style="2" customWidth="1"/>
    <col min="10" max="10" width="12.28515625" style="1" hidden="1" customWidth="1"/>
    <col min="11" max="11" width="9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52"/>
      <c r="D1" s="52"/>
      <c r="E1" s="52"/>
      <c r="F1" s="52"/>
      <c r="G1" s="52"/>
      <c r="H1" s="52"/>
      <c r="I1" s="52"/>
    </row>
    <row r="2" spans="3:9" ht="13.5" hidden="1" customHeight="1" thickBot="1" x14ac:dyDescent="0.25">
      <c r="C2" s="52"/>
      <c r="D2" s="52"/>
      <c r="E2" s="52" t="s">
        <v>42</v>
      </c>
      <c r="F2" s="52"/>
      <c r="G2" s="52"/>
      <c r="H2" s="52"/>
      <c r="I2" s="52"/>
    </row>
    <row r="3" spans="3:9" ht="13.5" hidden="1" customHeight="1" thickBot="1" x14ac:dyDescent="0.25">
      <c r="C3" s="51"/>
      <c r="D3" s="50"/>
      <c r="E3" s="49"/>
      <c r="F3" s="49"/>
      <c r="G3" s="49"/>
      <c r="H3" s="49"/>
      <c r="I3" s="48"/>
    </row>
    <row r="4" spans="3:9" ht="12.75" hidden="1" customHeight="1" x14ac:dyDescent="0.2">
      <c r="C4" s="47"/>
      <c r="D4" s="47"/>
      <c r="E4" s="46"/>
      <c r="F4" s="46"/>
      <c r="G4" s="46"/>
      <c r="H4" s="46"/>
      <c r="I4" s="46"/>
    </row>
    <row r="5" spans="3:9" ht="12.75" customHeight="1" x14ac:dyDescent="0.2">
      <c r="C5" s="47"/>
      <c r="D5" s="47"/>
      <c r="E5" s="46"/>
      <c r="F5" s="46"/>
      <c r="G5" s="46"/>
      <c r="H5" s="46"/>
      <c r="I5" s="46"/>
    </row>
    <row r="6" spans="3:9" ht="12.75" customHeight="1" x14ac:dyDescent="0.2">
      <c r="C6" s="47"/>
      <c r="D6" s="47"/>
      <c r="E6" s="46"/>
      <c r="F6" s="46"/>
      <c r="G6" s="46"/>
      <c r="H6" s="46"/>
      <c r="I6" s="46"/>
    </row>
    <row r="7" spans="3:9" ht="12.75" customHeight="1" x14ac:dyDescent="0.2">
      <c r="C7" s="47"/>
      <c r="D7" s="47"/>
      <c r="E7" s="46"/>
      <c r="F7" s="46"/>
      <c r="G7" s="46"/>
      <c r="H7" s="46"/>
      <c r="I7" s="46"/>
    </row>
    <row r="8" spans="3:9" ht="12.75" customHeight="1" x14ac:dyDescent="0.2">
      <c r="C8" s="47"/>
      <c r="D8" s="47"/>
      <c r="E8" s="46"/>
      <c r="F8" s="46"/>
      <c r="G8" s="46"/>
      <c r="H8" s="46"/>
      <c r="I8" s="46"/>
    </row>
    <row r="9" spans="3:9" ht="12.75" customHeight="1" x14ac:dyDescent="0.2">
      <c r="C9" s="47"/>
      <c r="D9" s="47"/>
      <c r="E9" s="46"/>
      <c r="F9" s="46"/>
      <c r="G9" s="46"/>
      <c r="H9" s="46"/>
      <c r="I9" s="46"/>
    </row>
    <row r="10" spans="3:9" ht="12.75" customHeight="1" x14ac:dyDescent="0.2">
      <c r="C10" s="47"/>
      <c r="D10" s="47"/>
      <c r="E10" s="46"/>
      <c r="F10" s="46"/>
      <c r="G10" s="46"/>
      <c r="H10" s="46"/>
      <c r="I10" s="46"/>
    </row>
    <row r="11" spans="3:9" ht="12.75" customHeight="1" x14ac:dyDescent="0.2">
      <c r="C11" s="47"/>
      <c r="D11" s="47"/>
      <c r="E11" s="46"/>
      <c r="F11" s="46"/>
      <c r="G11" s="46"/>
      <c r="H11" s="46"/>
      <c r="I11" s="46"/>
    </row>
    <row r="12" spans="3:9" ht="12.75" customHeight="1" x14ac:dyDescent="0.2">
      <c r="C12" s="47"/>
      <c r="D12" s="47"/>
      <c r="E12" s="46"/>
      <c r="F12" s="46"/>
      <c r="G12" s="46"/>
      <c r="H12" s="46"/>
      <c r="I12" s="46"/>
    </row>
    <row r="13" spans="3:9" ht="12.75" customHeight="1" x14ac:dyDescent="0.2">
      <c r="C13" s="47"/>
      <c r="D13" s="47"/>
      <c r="E13" s="46"/>
      <c r="F13" s="46"/>
      <c r="G13" s="46"/>
      <c r="H13" s="46"/>
      <c r="I13" s="46"/>
    </row>
    <row r="14" spans="3:9" ht="12.75" customHeight="1" x14ac:dyDescent="0.2">
      <c r="C14" s="47"/>
      <c r="D14" s="47"/>
      <c r="E14" s="46"/>
      <c r="F14" s="46"/>
      <c r="G14" s="46"/>
      <c r="H14" s="46"/>
      <c r="I14" s="46"/>
    </row>
    <row r="15" spans="3:9" ht="12.75" customHeight="1" x14ac:dyDescent="0.2">
      <c r="C15" s="47"/>
      <c r="D15" s="47"/>
      <c r="E15" s="46"/>
      <c r="F15" s="46"/>
      <c r="G15" s="46"/>
      <c r="H15" s="46"/>
      <c r="I15" s="46"/>
    </row>
    <row r="16" spans="3:9" ht="12.75" customHeight="1" x14ac:dyDescent="0.2">
      <c r="C16" s="47"/>
      <c r="D16" s="47"/>
      <c r="E16" s="46"/>
      <c r="F16" s="46"/>
      <c r="G16" s="46"/>
      <c r="H16" s="46"/>
      <c r="I16" s="46"/>
    </row>
    <row r="17" spans="3:11" ht="12.75" customHeight="1" x14ac:dyDescent="0.2">
      <c r="C17" s="47"/>
      <c r="D17" s="47"/>
      <c r="E17" s="46"/>
      <c r="F17" s="46"/>
      <c r="G17" s="46"/>
      <c r="H17" s="46"/>
      <c r="I17" s="46"/>
    </row>
    <row r="18" spans="3:11" ht="12.75" customHeight="1" x14ac:dyDescent="0.2">
      <c r="C18" s="47"/>
      <c r="D18" s="47"/>
      <c r="E18" s="46"/>
      <c r="F18" s="46"/>
      <c r="G18" s="46"/>
      <c r="H18" s="46"/>
      <c r="I18" s="46"/>
    </row>
    <row r="19" spans="3:11" ht="12.75" customHeight="1" x14ac:dyDescent="0.2">
      <c r="C19" s="47"/>
      <c r="D19" s="47"/>
      <c r="E19" s="46"/>
      <c r="F19" s="46"/>
      <c r="G19" s="46"/>
      <c r="H19" s="46"/>
      <c r="I19" s="46"/>
    </row>
    <row r="20" spans="3:11" ht="12.75" customHeight="1" x14ac:dyDescent="0.2">
      <c r="C20" s="47"/>
      <c r="D20" s="47"/>
      <c r="E20" s="46"/>
      <c r="F20" s="46"/>
      <c r="G20" s="46"/>
      <c r="H20" s="46"/>
      <c r="I20" s="46"/>
    </row>
    <row r="21" spans="3:11" ht="12.75" customHeight="1" x14ac:dyDescent="0.2">
      <c r="C21" s="47"/>
      <c r="D21" s="47"/>
      <c r="E21" s="46"/>
      <c r="F21" s="46"/>
      <c r="G21" s="46"/>
      <c r="H21" s="46"/>
      <c r="I21" s="46"/>
    </row>
    <row r="22" spans="3:11" ht="12.75" customHeight="1" x14ac:dyDescent="0.2">
      <c r="C22" s="47"/>
      <c r="D22" s="47"/>
      <c r="E22" s="46"/>
      <c r="F22" s="46"/>
      <c r="G22" s="46"/>
      <c r="H22" s="46"/>
      <c r="I22" s="46"/>
    </row>
    <row r="23" spans="3:11" ht="14.25" x14ac:dyDescent="0.2">
      <c r="C23" s="45" t="s">
        <v>41</v>
      </c>
      <c r="D23" s="45"/>
      <c r="E23" s="45"/>
      <c r="F23" s="45"/>
      <c r="G23" s="45"/>
      <c r="H23" s="45"/>
      <c r="I23" s="45"/>
    </row>
    <row r="24" spans="3:11" x14ac:dyDescent="0.2">
      <c r="C24" s="44" t="s">
        <v>40</v>
      </c>
      <c r="D24" s="44"/>
      <c r="E24" s="44"/>
      <c r="F24" s="44"/>
      <c r="G24" s="44"/>
      <c r="H24" s="44"/>
      <c r="I24" s="44"/>
    </row>
    <row r="25" spans="3:11" x14ac:dyDescent="0.2">
      <c r="C25" s="44" t="s">
        <v>39</v>
      </c>
      <c r="D25" s="44"/>
      <c r="E25" s="44"/>
      <c r="F25" s="44"/>
      <c r="G25" s="44"/>
      <c r="H25" s="44"/>
      <c r="I25" s="44"/>
    </row>
    <row r="26" spans="3:11" ht="6" customHeight="1" thickBot="1" x14ac:dyDescent="0.25">
      <c r="C26" s="43"/>
      <c r="D26" s="43"/>
      <c r="E26" s="43"/>
      <c r="F26" s="43"/>
      <c r="G26" s="43"/>
      <c r="H26" s="43"/>
      <c r="I26" s="43"/>
    </row>
    <row r="27" spans="3:11" ht="57.75" customHeight="1" thickBot="1" x14ac:dyDescent="0.25">
      <c r="C27" s="31" t="s">
        <v>29</v>
      </c>
      <c r="D27" s="34" t="s">
        <v>28</v>
      </c>
      <c r="E27" s="33" t="s">
        <v>27</v>
      </c>
      <c r="F27" s="33" t="s">
        <v>26</v>
      </c>
      <c r="G27" s="33" t="s">
        <v>25</v>
      </c>
      <c r="H27" s="33" t="s">
        <v>24</v>
      </c>
      <c r="I27" s="34" t="s">
        <v>38</v>
      </c>
    </row>
    <row r="28" spans="3:11" ht="13.5" customHeight="1" thickBot="1" x14ac:dyDescent="0.25">
      <c r="C28" s="42" t="s">
        <v>37</v>
      </c>
      <c r="D28" s="35"/>
      <c r="E28" s="35"/>
      <c r="F28" s="35"/>
      <c r="G28" s="35"/>
      <c r="H28" s="35"/>
      <c r="I28" s="41"/>
    </row>
    <row r="29" spans="3:11" ht="13.5" customHeight="1" thickBot="1" x14ac:dyDescent="0.25">
      <c r="C29" s="18" t="s">
        <v>36</v>
      </c>
      <c r="D29" s="22">
        <v>423503.38999999966</v>
      </c>
      <c r="E29" s="25">
        <v>2374481.96</v>
      </c>
      <c r="F29" s="25">
        <v>2496196.86</v>
      </c>
      <c r="G29" s="25">
        <v>2145841.92</v>
      </c>
      <c r="H29" s="25">
        <f>+D29+E29-F29</f>
        <v>301788.48999999976</v>
      </c>
      <c r="I29" s="40" t="s">
        <v>35</v>
      </c>
      <c r="K29" s="39">
        <f>349037.27+12084.21+34373.28+28008.63</f>
        <v>423503.39</v>
      </c>
    </row>
    <row r="30" spans="3:11" ht="13.5" customHeight="1" thickBot="1" x14ac:dyDescent="0.25">
      <c r="C30" s="18" t="s">
        <v>34</v>
      </c>
      <c r="D30" s="22">
        <v>311234.46000000008</v>
      </c>
      <c r="E30" s="21">
        <v>683448.92</v>
      </c>
      <c r="F30" s="21">
        <v>774129.31</v>
      </c>
      <c r="G30" s="25">
        <v>733579.76</v>
      </c>
      <c r="H30" s="25">
        <f>+D30+E30-F30</f>
        <v>220554.07000000007</v>
      </c>
      <c r="I30" s="38"/>
      <c r="K30" s="39">
        <f>11038.39+36954.07+21462.73+249238.43-7459.16</f>
        <v>311234.46000000002</v>
      </c>
    </row>
    <row r="31" spans="3:11" ht="13.5" customHeight="1" thickBot="1" x14ac:dyDescent="0.25">
      <c r="C31" s="18" t="s">
        <v>33</v>
      </c>
      <c r="D31" s="22">
        <v>159202.21999999974</v>
      </c>
      <c r="E31" s="21">
        <v>465393.06</v>
      </c>
      <c r="F31" s="21">
        <v>522538.85</v>
      </c>
      <c r="G31" s="25">
        <v>511693.13</v>
      </c>
      <c r="H31" s="25">
        <f>+D31+E31-F31</f>
        <v>102056.42999999982</v>
      </c>
      <c r="I31" s="38"/>
      <c r="K31" s="39">
        <f>34620.66-1733.42+5584.02+120730.96</f>
        <v>159202.22000000003</v>
      </c>
    </row>
    <row r="32" spans="3:11" ht="13.5" customHeight="1" thickBot="1" x14ac:dyDescent="0.25">
      <c r="C32" s="18" t="s">
        <v>32</v>
      </c>
      <c r="D32" s="22">
        <v>97941.139999999956</v>
      </c>
      <c r="E32" s="21">
        <v>287789.17</v>
      </c>
      <c r="F32" s="21">
        <v>315259.90999999997</v>
      </c>
      <c r="G32" s="25">
        <v>327501.15000000002</v>
      </c>
      <c r="H32" s="25">
        <f>+D32+E32-F32</f>
        <v>70470.399999999965</v>
      </c>
      <c r="I32" s="38"/>
      <c r="K32" s="1">
        <f>12174.72-608.62+44508.53+5622.99+36814.73-1954.67+1383.46</f>
        <v>97941.140000000014</v>
      </c>
    </row>
    <row r="33" spans="3:12" ht="13.5" customHeight="1" thickBot="1" x14ac:dyDescent="0.25">
      <c r="C33" s="18" t="s">
        <v>31</v>
      </c>
      <c r="D33" s="22">
        <v>4299.0400000000081</v>
      </c>
      <c r="E33" s="21">
        <v>44905.38</v>
      </c>
      <c r="F33" s="21">
        <v>47399.93</v>
      </c>
      <c r="G33" s="25"/>
      <c r="H33" s="25">
        <f>+D33+E33-F33</f>
        <v>1804.4900000000052</v>
      </c>
      <c r="I33" s="37"/>
      <c r="L33" s="1">
        <f>185.7-561.4+3356.45-28.62+1343.33+3.5+5.8-10.31+6.01-1.42</f>
        <v>4299.04</v>
      </c>
    </row>
    <row r="34" spans="3:12" ht="13.5" customHeight="1" thickBot="1" x14ac:dyDescent="0.25">
      <c r="C34" s="18" t="s">
        <v>7</v>
      </c>
      <c r="D34" s="17">
        <f>SUM(D29:D33)</f>
        <v>996180.24999999953</v>
      </c>
      <c r="E34" s="17">
        <f>SUM(E29:E33)</f>
        <v>3856018.4899999998</v>
      </c>
      <c r="F34" s="17">
        <f>SUM(F29:F33)</f>
        <v>4155524.8600000003</v>
      </c>
      <c r="G34" s="17">
        <f>SUM(G29:G33)</f>
        <v>3718615.9599999995</v>
      </c>
      <c r="H34" s="17">
        <f>SUM(H29:H33)</f>
        <v>696673.87999999966</v>
      </c>
      <c r="I34" s="36"/>
    </row>
    <row r="35" spans="3:12" ht="13.5" customHeight="1" thickBot="1" x14ac:dyDescent="0.25">
      <c r="C35" s="35" t="s">
        <v>30</v>
      </c>
      <c r="D35" s="35"/>
      <c r="E35" s="35"/>
      <c r="F35" s="35"/>
      <c r="G35" s="35"/>
      <c r="H35" s="35"/>
      <c r="I35" s="35"/>
    </row>
    <row r="36" spans="3:12" ht="49.5" customHeight="1" thickBot="1" x14ac:dyDescent="0.25">
      <c r="C36" s="24" t="s">
        <v>29</v>
      </c>
      <c r="D36" s="34" t="s">
        <v>28</v>
      </c>
      <c r="E36" s="33" t="s">
        <v>27</v>
      </c>
      <c r="F36" s="33" t="s">
        <v>26</v>
      </c>
      <c r="G36" s="33" t="s">
        <v>25</v>
      </c>
      <c r="H36" s="33" t="s">
        <v>24</v>
      </c>
      <c r="I36" s="32" t="s">
        <v>23</v>
      </c>
    </row>
    <row r="37" spans="3:12" ht="22.5" customHeight="1" thickBot="1" x14ac:dyDescent="0.25">
      <c r="C37" s="31" t="s">
        <v>22</v>
      </c>
      <c r="D37" s="30">
        <f>244118.27-7982</f>
        <v>236136.27</v>
      </c>
      <c r="E37" s="20">
        <v>1577199.12</v>
      </c>
      <c r="F37" s="20">
        <v>1642399.8</v>
      </c>
      <c r="G37" s="20">
        <f>+E37</f>
        <v>1577199.12</v>
      </c>
      <c r="H37" s="20">
        <f>+D37+E37-F37</f>
        <v>170935.59000000008</v>
      </c>
      <c r="I37" s="29" t="s">
        <v>21</v>
      </c>
      <c r="J37" s="27">
        <f>152791.1-0.04+26.51+104.02+5.53+55.82-D37</f>
        <v>-83153.329999999987</v>
      </c>
      <c r="K37" s="27">
        <f>236136.07+1119.25+4334.71+240.92+2233.63+4.84+48.85-H37</f>
        <v>73182.679999999935</v>
      </c>
    </row>
    <row r="38" spans="3:12" ht="14.25" customHeight="1" thickBot="1" x14ac:dyDescent="0.25">
      <c r="C38" s="18" t="s">
        <v>20</v>
      </c>
      <c r="D38" s="22">
        <v>46160.679999999877</v>
      </c>
      <c r="E38" s="25">
        <v>315961.08</v>
      </c>
      <c r="F38" s="25">
        <v>328094.55</v>
      </c>
      <c r="G38" s="20">
        <v>326168.74</v>
      </c>
      <c r="H38" s="20">
        <f>+D38+E38-F38</f>
        <v>34027.209999999905</v>
      </c>
      <c r="I38" s="28"/>
      <c r="J38" s="27"/>
    </row>
    <row r="39" spans="3:12" ht="13.5" customHeight="1" thickBot="1" x14ac:dyDescent="0.25">
      <c r="C39" s="24" t="s">
        <v>19</v>
      </c>
      <c r="D39" s="26">
        <v>1048.0700000000627</v>
      </c>
      <c r="E39" s="25"/>
      <c r="F39" s="25">
        <v>7.75</v>
      </c>
      <c r="G39" s="20"/>
      <c r="H39" s="20">
        <f>+D39+E39-F39</f>
        <v>1040.3200000000627</v>
      </c>
      <c r="I39" s="23"/>
    </row>
    <row r="40" spans="3:12" ht="12.75" customHeight="1" thickBot="1" x14ac:dyDescent="0.25">
      <c r="C40" s="18" t="s">
        <v>18</v>
      </c>
      <c r="D40" s="22">
        <v>30824.999999999971</v>
      </c>
      <c r="E40" s="25">
        <v>186268.38</v>
      </c>
      <c r="F40" s="25">
        <v>195194.07</v>
      </c>
      <c r="G40" s="20">
        <f>+E40</f>
        <v>186268.38</v>
      </c>
      <c r="H40" s="20">
        <f>+D40+E40-F40</f>
        <v>21899.309999999969</v>
      </c>
      <c r="I40" s="23" t="s">
        <v>17</v>
      </c>
    </row>
    <row r="41" spans="3:12" ht="27" customHeight="1" thickBot="1" x14ac:dyDescent="0.25">
      <c r="C41" s="18" t="s">
        <v>16</v>
      </c>
      <c r="D41" s="22">
        <v>50760.630000000121</v>
      </c>
      <c r="E41" s="25">
        <v>343816.38</v>
      </c>
      <c r="F41" s="25">
        <v>357292.36</v>
      </c>
      <c r="G41" s="20">
        <v>233953.17</v>
      </c>
      <c r="H41" s="20">
        <f>+D41+E41-F41</f>
        <v>37284.65000000014</v>
      </c>
      <c r="I41" s="19" t="s">
        <v>15</v>
      </c>
      <c r="J41" s="1">
        <f>12305.36+20031.92-0.01</f>
        <v>32337.27</v>
      </c>
      <c r="K41" s="1">
        <f>11830.67+9773.64+29156.32</f>
        <v>50760.63</v>
      </c>
    </row>
    <row r="42" spans="3:12" ht="28.5" customHeight="1" thickBot="1" x14ac:dyDescent="0.25">
      <c r="C42" s="18" t="s">
        <v>14</v>
      </c>
      <c r="D42" s="22">
        <v>2300.1099999999969</v>
      </c>
      <c r="E42" s="21">
        <v>15667.62</v>
      </c>
      <c r="F42" s="21">
        <v>16547.04</v>
      </c>
      <c r="G42" s="20">
        <f>+E42</f>
        <v>15667.62</v>
      </c>
      <c r="H42" s="20">
        <f>+D42+E42-F42</f>
        <v>1420.6899999999951</v>
      </c>
      <c r="I42" s="19" t="s">
        <v>13</v>
      </c>
    </row>
    <row r="43" spans="3:12" ht="13.5" customHeight="1" thickBot="1" x14ac:dyDescent="0.25">
      <c r="C43" s="24" t="s">
        <v>12</v>
      </c>
      <c r="D43" s="22">
        <v>63646.25</v>
      </c>
      <c r="E43" s="21">
        <v>79515.64</v>
      </c>
      <c r="F43" s="21">
        <v>49347.79</v>
      </c>
      <c r="G43" s="20">
        <f>+E43</f>
        <v>79515.64</v>
      </c>
      <c r="H43" s="20">
        <f>+D43+E43-F43</f>
        <v>93814.1</v>
      </c>
      <c r="I43" s="19"/>
      <c r="J43" s="1">
        <f>5539.96+2682.12</f>
        <v>8222.08</v>
      </c>
      <c r="K43" s="1">
        <f>21095.16+42551.09</f>
        <v>63646.25</v>
      </c>
    </row>
    <row r="44" spans="3:12" ht="13.5" customHeight="1" thickBot="1" x14ac:dyDescent="0.25">
      <c r="C44" s="24" t="s">
        <v>11</v>
      </c>
      <c r="D44" s="22">
        <v>7982.2</v>
      </c>
      <c r="E44" s="21">
        <v>92925.62</v>
      </c>
      <c r="F44" s="21">
        <v>92997.23</v>
      </c>
      <c r="G44" s="20">
        <f>+E44</f>
        <v>92925.62</v>
      </c>
      <c r="H44" s="20">
        <f>+D44+E44-F44</f>
        <v>7910.5899999999965</v>
      </c>
      <c r="I44" s="19"/>
    </row>
    <row r="45" spans="3:12" ht="13.5" customHeight="1" thickBot="1" x14ac:dyDescent="0.25">
      <c r="C45" s="24" t="s">
        <v>10</v>
      </c>
      <c r="D45" s="22">
        <v>43613.069999999978</v>
      </c>
      <c r="E45" s="21">
        <v>194362.35</v>
      </c>
      <c r="F45" s="21">
        <v>204145.5</v>
      </c>
      <c r="G45" s="20">
        <f>+E45</f>
        <v>194362.35</v>
      </c>
      <c r="H45" s="20">
        <f>+D45+E45-F45</f>
        <v>33829.919999999984</v>
      </c>
      <c r="I45" s="23"/>
    </row>
    <row r="46" spans="3:12" ht="13.5" hidden="1" customHeight="1" thickBot="1" x14ac:dyDescent="0.25">
      <c r="C46" s="18" t="s">
        <v>9</v>
      </c>
      <c r="D46" s="22"/>
      <c r="E46" s="21"/>
      <c r="F46" s="21"/>
      <c r="G46" s="20">
        <f>+E46</f>
        <v>0</v>
      </c>
      <c r="H46" s="20">
        <f>+D46+E46-F46</f>
        <v>0</v>
      </c>
      <c r="I46" s="19" t="s">
        <v>8</v>
      </c>
    </row>
    <row r="47" spans="3:12" s="15" customFormat="1" ht="13.5" customHeight="1" thickBot="1" x14ac:dyDescent="0.25">
      <c r="C47" s="18" t="s">
        <v>7</v>
      </c>
      <c r="D47" s="17">
        <f>SUM(D37:D46)</f>
        <v>482472.28</v>
      </c>
      <c r="E47" s="17">
        <f>SUM(E37:E46)</f>
        <v>2805716.1900000004</v>
      </c>
      <c r="F47" s="17">
        <f>SUM(F37:F46)</f>
        <v>2886026.09</v>
      </c>
      <c r="G47" s="17">
        <f>SUM(G37:G46)</f>
        <v>2706060.6400000006</v>
      </c>
      <c r="H47" s="17">
        <f>SUM(H37:H46)</f>
        <v>402162.38000000018</v>
      </c>
      <c r="I47" s="16"/>
    </row>
    <row r="48" spans="3:12" ht="13.5" customHeight="1" thickBot="1" x14ac:dyDescent="0.25">
      <c r="C48" s="14" t="s">
        <v>6</v>
      </c>
      <c r="D48" s="14"/>
      <c r="E48" s="14"/>
      <c r="F48" s="14"/>
      <c r="G48" s="14"/>
      <c r="H48" s="14"/>
      <c r="I48" s="14"/>
    </row>
    <row r="49" spans="3:9" ht="39.75" customHeight="1" thickBot="1" x14ac:dyDescent="0.25">
      <c r="C49" s="13" t="s">
        <v>5</v>
      </c>
      <c r="D49" s="12" t="s">
        <v>4</v>
      </c>
      <c r="E49" s="11"/>
      <c r="F49" s="11"/>
      <c r="G49" s="11"/>
      <c r="H49" s="10"/>
      <c r="I49" s="9" t="s">
        <v>3</v>
      </c>
    </row>
    <row r="50" spans="3:9" ht="21" customHeight="1" x14ac:dyDescent="0.3">
      <c r="C50" s="8" t="s">
        <v>2</v>
      </c>
      <c r="D50" s="8"/>
      <c r="E50" s="8"/>
      <c r="F50" s="8"/>
      <c r="G50" s="8"/>
      <c r="H50" s="7">
        <f>+H34+H47</f>
        <v>1098836.2599999998</v>
      </c>
    </row>
    <row r="51" spans="3:9" ht="15" hidden="1" x14ac:dyDescent="0.25">
      <c r="C51" s="5" t="s">
        <v>1</v>
      </c>
      <c r="D51" s="5"/>
    </row>
    <row r="52" spans="3:9" ht="12.75" customHeight="1" x14ac:dyDescent="0.2">
      <c r="C52" s="6" t="s">
        <v>0</v>
      </c>
    </row>
    <row r="53" spans="3:9" x14ac:dyDescent="0.2">
      <c r="C53" s="1"/>
      <c r="D53" s="1"/>
      <c r="E53" s="1"/>
      <c r="F53" s="1"/>
      <c r="G53" s="1"/>
      <c r="H53" s="1"/>
    </row>
    <row r="54" spans="3:9" ht="15" customHeight="1" x14ac:dyDescent="0.25">
      <c r="C54" s="5"/>
      <c r="D54" s="4"/>
      <c r="E54" s="4"/>
      <c r="F54" s="4"/>
      <c r="G54" s="4"/>
      <c r="H54" s="4"/>
    </row>
    <row r="55" spans="3:9" x14ac:dyDescent="0.2">
      <c r="D55" s="3"/>
    </row>
    <row r="56" spans="3:9" x14ac:dyDescent="0.2">
      <c r="D56" s="3"/>
      <c r="E56" s="3"/>
      <c r="F56" s="3"/>
      <c r="G56" s="3"/>
      <c r="H56" s="3"/>
    </row>
  </sheetData>
  <mergeCells count="10">
    <mergeCell ref="D49:H49"/>
    <mergeCell ref="I29:I33"/>
    <mergeCell ref="C28:I28"/>
    <mergeCell ref="C35:I35"/>
    <mergeCell ref="C23:I23"/>
    <mergeCell ref="C24:I24"/>
    <mergeCell ref="C25:I25"/>
    <mergeCell ref="C26:I26"/>
    <mergeCell ref="I37:I38"/>
    <mergeCell ref="C48:I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6" zoomScaleNormal="100" zoomScaleSheetLayoutView="120" workbookViewId="0">
      <selection activeCell="A30" sqref="A30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7109375" style="53" customWidth="1"/>
    <col min="10" max="16384" width="9.140625" style="53"/>
  </cols>
  <sheetData>
    <row r="13" spans="1:9" x14ac:dyDescent="0.25">
      <c r="A13" s="60" t="s">
        <v>67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66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65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64</v>
      </c>
      <c r="B16" s="58" t="s">
        <v>63</v>
      </c>
      <c r="C16" s="58" t="s">
        <v>62</v>
      </c>
      <c r="D16" s="58" t="s">
        <v>61</v>
      </c>
      <c r="E16" s="58" t="s">
        <v>60</v>
      </c>
      <c r="F16" s="59" t="s">
        <v>59</v>
      </c>
      <c r="G16" s="59" t="s">
        <v>58</v>
      </c>
      <c r="H16" s="58" t="s">
        <v>57</v>
      </c>
      <c r="I16" s="58" t="s">
        <v>56</v>
      </c>
    </row>
    <row r="17" spans="1:9" x14ac:dyDescent="0.25">
      <c r="A17" s="57" t="s">
        <v>55</v>
      </c>
      <c r="B17" s="56">
        <v>51.407930000000022</v>
      </c>
      <c r="C17" s="56"/>
      <c r="D17" s="56">
        <v>315.96107999999998</v>
      </c>
      <c r="E17" s="56">
        <v>328.09455000000003</v>
      </c>
      <c r="F17" s="56">
        <v>9.3949999999999996</v>
      </c>
      <c r="G17" s="56">
        <v>326.16874000000001</v>
      </c>
      <c r="H17" s="56">
        <v>34.027209999999997</v>
      </c>
      <c r="I17" s="56">
        <f>B17+D17+F17-G17</f>
        <v>50.595269999999971</v>
      </c>
    </row>
    <row r="19" spans="1:9" x14ac:dyDescent="0.25">
      <c r="A19" s="53" t="s">
        <v>54</v>
      </c>
    </row>
    <row r="20" spans="1:9" x14ac:dyDescent="0.25">
      <c r="A20" s="55" t="s">
        <v>53</v>
      </c>
    </row>
    <row r="21" spans="1:9" x14ac:dyDescent="0.25">
      <c r="A21" s="55" t="s">
        <v>52</v>
      </c>
    </row>
    <row r="22" spans="1:9" x14ac:dyDescent="0.25">
      <c r="A22" s="55" t="s">
        <v>51</v>
      </c>
    </row>
    <row r="23" spans="1:9" x14ac:dyDescent="0.25">
      <c r="A23" s="55" t="s">
        <v>50</v>
      </c>
    </row>
    <row r="24" spans="1:9" x14ac:dyDescent="0.25">
      <c r="A24" s="55" t="s">
        <v>49</v>
      </c>
    </row>
    <row r="25" spans="1:9" x14ac:dyDescent="0.25">
      <c r="A25" s="54" t="s">
        <v>48</v>
      </c>
    </row>
    <row r="26" spans="1:9" x14ac:dyDescent="0.25">
      <c r="A26" s="54" t="s">
        <v>47</v>
      </c>
    </row>
    <row r="27" spans="1:9" x14ac:dyDescent="0.25">
      <c r="A27" s="54" t="s">
        <v>46</v>
      </c>
    </row>
    <row r="28" spans="1:9" x14ac:dyDescent="0.25">
      <c r="A28" s="54" t="s">
        <v>45</v>
      </c>
    </row>
    <row r="29" spans="1:9" x14ac:dyDescent="0.25">
      <c r="A29" s="54" t="s">
        <v>44</v>
      </c>
    </row>
    <row r="30" spans="1:9" x14ac:dyDescent="0.25">
      <c r="A30" s="54" t="s">
        <v>43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Центральная3</vt:lpstr>
      <vt:lpstr>Центральная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2018-04-02T10:53:35Z</dcterms:created>
  <dcterms:modified xsi:type="dcterms:W3CDTF">2018-04-02T10:53:58Z</dcterms:modified>
</cp:coreProperties>
</file>