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7 1" sheetId="3" r:id="rId1"/>
    <sheet name="Центральная 7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E48" i="3"/>
  <c r="J47" i="3"/>
  <c r="H47" i="3"/>
  <c r="G47" i="3"/>
  <c r="G46" i="3"/>
  <c r="D46" i="3"/>
  <c r="K45" i="3"/>
  <c r="J45" i="3"/>
  <c r="H45" i="3"/>
  <c r="G45" i="3"/>
  <c r="J44" i="3"/>
  <c r="H44" i="3"/>
  <c r="G44" i="3"/>
  <c r="H43" i="3"/>
  <c r="G43" i="3"/>
  <c r="K42" i="3"/>
  <c r="J42" i="3"/>
  <c r="H42" i="3"/>
  <c r="J41" i="3"/>
  <c r="H41" i="3"/>
  <c r="G41" i="3"/>
  <c r="H40" i="3"/>
  <c r="J39" i="3"/>
  <c r="H39" i="3"/>
  <c r="G38" i="3"/>
  <c r="D38" i="3"/>
  <c r="H38" i="3" s="1"/>
  <c r="G35" i="3"/>
  <c r="F35" i="3"/>
  <c r="E35" i="3"/>
  <c r="D35" i="3"/>
  <c r="K34" i="3"/>
  <c r="H34" i="3"/>
  <c r="K33" i="3"/>
  <c r="H33" i="3"/>
  <c r="K32" i="3"/>
  <c r="H32" i="3"/>
  <c r="K31" i="3"/>
  <c r="H31" i="3"/>
  <c r="K30" i="3"/>
  <c r="H30" i="3"/>
  <c r="H35" i="3" s="1"/>
  <c r="J38" i="3" l="1"/>
  <c r="G48" i="3"/>
  <c r="K38" i="3"/>
  <c r="H46" i="3"/>
  <c r="H48" i="3" s="1"/>
  <c r="H51" i="3" s="1"/>
  <c r="D48" i="3"/>
  <c r="I17" i="2"/>
</calcChain>
</file>

<file path=xl/sharedStrings.xml><?xml version="1.0" encoding="utf-8"?>
<sst xmlns="http://schemas.openxmlformats.org/spreadsheetml/2006/main" count="72" uniqueCount="65">
  <si>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</si>
  <si>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</si>
  <si>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</si>
  <si>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</si>
  <si>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1620,00 руб., от ОАО "Вымпелком" 2450,00 руб., от ООО "Перспектива" 600,00 руб., от ООО "ГМК" 14911,00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</si>
  <si>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</si>
  <si>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</si>
  <si>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</si>
  <si>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</si>
  <si>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</si>
  <si>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</si>
  <si>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</si>
  <si>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</si>
  <si>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</si>
  <si>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</si>
  <si>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</si>
  <si>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</si>
  <si>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</si>
  <si>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</si>
  <si>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</si>
  <si>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</si>
  <si>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Н/2011-92 от 01.01.2011г.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</si>
  <si>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</si>
  <si>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</si>
  <si>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</si>
  <si>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</si>
  <si>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</si>
  <si>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</si>
  <si>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</si>
  <si>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</si>
  <si>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</si>
  <si>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</si>
  <si>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</si>
  <si>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</si>
  <si>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</si>
  <si>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</si>
  <si>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</si>
  <si>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</si>
  <si>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</si>
  <si>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7/1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</si>
  <si>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</si>
  <si>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</si>
  <si>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</si>
  <si>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работы по электрике - 0.29 т.р.</t>
  </si>
  <si>
    <t>изготовление и установка откидного пандуса - 12.45 т.р.</t>
  </si>
  <si>
    <t>прочее - 0.84 т.р.</t>
  </si>
  <si>
    <t>ГВС - промывка - 7.79 т.р.</t>
  </si>
  <si>
    <t>аварийное обслуживание - 6.02 т.р.</t>
  </si>
  <si>
    <t>закрытие и утепление подвальных окон - 0.19 т.р.</t>
  </si>
  <si>
    <t>ремонт систем ХВС, ГВС  - 0.76 т.р.</t>
  </si>
  <si>
    <t>ремонт дверей, смена дверных приборов    - 2.24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</si>
  <si>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30.58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</si>
  <si>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</si>
  <si>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</si>
  <si>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</si>
  <si>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</si>
  <si>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</si>
  <si>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</si>
  <si>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</si>
  <si>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</si>
  <si>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</si>
  <si>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</si>
  <si>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7/1 по ул. Центральная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</si>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</sst>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2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17" workbookViewId="0">
      <selection activeCell="I28" sqref="I2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3" style="2" customWidth="1"/>
    <col min="10" max="10" width="12.28515625" style="1" hidden="1" customWidth="1"/>
    <col min="11" max="11" width="9.5703125" style="1" hidden="1" customWidth="1"/>
    <col min="12" max="256" width="9.140625" style="1"/>
    <col min="257" max="258" width="0" style="1" hidden="1" customWidth="1"/>
    <col min="259" max="259" width="28" style="1" customWidth="1"/>
    <col min="260" max="260" width="13.28515625" style="1" customWidth="1"/>
    <col min="261" max="261" width="11.85546875" style="1" customWidth="1"/>
    <col min="262" max="262" width="13.28515625" style="1" customWidth="1"/>
    <col min="263" max="263" width="11.85546875" style="1" customWidth="1"/>
    <col min="264" max="264" width="12.85546875" style="1" customWidth="1"/>
    <col min="265" max="265" width="23" style="1" customWidth="1"/>
    <col min="266" max="267" width="0" style="1" hidden="1" customWidth="1"/>
    <col min="268" max="512" width="9.140625" style="1"/>
    <col min="513" max="514" width="0" style="1" hidden="1" customWidth="1"/>
    <col min="515" max="515" width="28" style="1" customWidth="1"/>
    <col min="516" max="516" width="13.28515625" style="1" customWidth="1"/>
    <col min="517" max="517" width="11.85546875" style="1" customWidth="1"/>
    <col min="518" max="518" width="13.28515625" style="1" customWidth="1"/>
    <col min="519" max="519" width="11.85546875" style="1" customWidth="1"/>
    <col min="520" max="520" width="12.85546875" style="1" customWidth="1"/>
    <col min="521" max="521" width="23" style="1" customWidth="1"/>
    <col min="522" max="523" width="0" style="1" hidden="1" customWidth="1"/>
    <col min="524" max="768" width="9.140625" style="1"/>
    <col min="769" max="770" width="0" style="1" hidden="1" customWidth="1"/>
    <col min="771" max="771" width="28" style="1" customWidth="1"/>
    <col min="772" max="772" width="13.28515625" style="1" customWidth="1"/>
    <col min="773" max="773" width="11.85546875" style="1" customWidth="1"/>
    <col min="774" max="774" width="13.28515625" style="1" customWidth="1"/>
    <col min="775" max="775" width="11.85546875" style="1" customWidth="1"/>
    <col min="776" max="776" width="12.85546875" style="1" customWidth="1"/>
    <col min="777" max="777" width="23" style="1" customWidth="1"/>
    <col min="778" max="779" width="0" style="1" hidden="1" customWidth="1"/>
    <col min="780" max="1024" width="9.140625" style="1"/>
    <col min="1025" max="1026" width="0" style="1" hidden="1" customWidth="1"/>
    <col min="1027" max="1027" width="28" style="1" customWidth="1"/>
    <col min="1028" max="1028" width="13.28515625" style="1" customWidth="1"/>
    <col min="1029" max="1029" width="11.85546875" style="1" customWidth="1"/>
    <col min="1030" max="1030" width="13.28515625" style="1" customWidth="1"/>
    <col min="1031" max="1031" width="11.85546875" style="1" customWidth="1"/>
    <col min="1032" max="1032" width="12.85546875" style="1" customWidth="1"/>
    <col min="1033" max="1033" width="23" style="1" customWidth="1"/>
    <col min="1034" max="1035" width="0" style="1" hidden="1" customWidth="1"/>
    <col min="1036" max="1280" width="9.140625" style="1"/>
    <col min="1281" max="1282" width="0" style="1" hidden="1" customWidth="1"/>
    <col min="1283" max="1283" width="28" style="1" customWidth="1"/>
    <col min="1284" max="1284" width="13.28515625" style="1" customWidth="1"/>
    <col min="1285" max="1285" width="11.85546875" style="1" customWidth="1"/>
    <col min="1286" max="1286" width="13.28515625" style="1" customWidth="1"/>
    <col min="1287" max="1287" width="11.85546875" style="1" customWidth="1"/>
    <col min="1288" max="1288" width="12.85546875" style="1" customWidth="1"/>
    <col min="1289" max="1289" width="23" style="1" customWidth="1"/>
    <col min="1290" max="1291" width="0" style="1" hidden="1" customWidth="1"/>
    <col min="1292" max="1536" width="9.140625" style="1"/>
    <col min="1537" max="1538" width="0" style="1" hidden="1" customWidth="1"/>
    <col min="1539" max="1539" width="28" style="1" customWidth="1"/>
    <col min="1540" max="1540" width="13.28515625" style="1" customWidth="1"/>
    <col min="1541" max="1541" width="11.85546875" style="1" customWidth="1"/>
    <col min="1542" max="1542" width="13.28515625" style="1" customWidth="1"/>
    <col min="1543" max="1543" width="11.85546875" style="1" customWidth="1"/>
    <col min="1544" max="1544" width="12.85546875" style="1" customWidth="1"/>
    <col min="1545" max="1545" width="23" style="1" customWidth="1"/>
    <col min="1546" max="1547" width="0" style="1" hidden="1" customWidth="1"/>
    <col min="1548" max="1792" width="9.140625" style="1"/>
    <col min="1793" max="1794" width="0" style="1" hidden="1" customWidth="1"/>
    <col min="1795" max="1795" width="28" style="1" customWidth="1"/>
    <col min="1796" max="1796" width="13.28515625" style="1" customWidth="1"/>
    <col min="1797" max="1797" width="11.85546875" style="1" customWidth="1"/>
    <col min="1798" max="1798" width="13.28515625" style="1" customWidth="1"/>
    <col min="1799" max="1799" width="11.85546875" style="1" customWidth="1"/>
    <col min="1800" max="1800" width="12.85546875" style="1" customWidth="1"/>
    <col min="1801" max="1801" width="23" style="1" customWidth="1"/>
    <col min="1802" max="1803" width="0" style="1" hidden="1" customWidth="1"/>
    <col min="1804" max="2048" width="9.140625" style="1"/>
    <col min="2049" max="2050" width="0" style="1" hidden="1" customWidth="1"/>
    <col min="2051" max="2051" width="28" style="1" customWidth="1"/>
    <col min="2052" max="2052" width="13.28515625" style="1" customWidth="1"/>
    <col min="2053" max="2053" width="11.85546875" style="1" customWidth="1"/>
    <col min="2054" max="2054" width="13.28515625" style="1" customWidth="1"/>
    <col min="2055" max="2055" width="11.85546875" style="1" customWidth="1"/>
    <col min="2056" max="2056" width="12.85546875" style="1" customWidth="1"/>
    <col min="2057" max="2057" width="23" style="1" customWidth="1"/>
    <col min="2058" max="2059" width="0" style="1" hidden="1" customWidth="1"/>
    <col min="2060" max="2304" width="9.140625" style="1"/>
    <col min="2305" max="2306" width="0" style="1" hidden="1" customWidth="1"/>
    <col min="2307" max="2307" width="28" style="1" customWidth="1"/>
    <col min="2308" max="2308" width="13.28515625" style="1" customWidth="1"/>
    <col min="2309" max="2309" width="11.85546875" style="1" customWidth="1"/>
    <col min="2310" max="2310" width="13.28515625" style="1" customWidth="1"/>
    <col min="2311" max="2311" width="11.85546875" style="1" customWidth="1"/>
    <col min="2312" max="2312" width="12.85546875" style="1" customWidth="1"/>
    <col min="2313" max="2313" width="23" style="1" customWidth="1"/>
    <col min="2314" max="2315" width="0" style="1" hidden="1" customWidth="1"/>
    <col min="2316" max="2560" width="9.140625" style="1"/>
    <col min="2561" max="2562" width="0" style="1" hidden="1" customWidth="1"/>
    <col min="2563" max="2563" width="28" style="1" customWidth="1"/>
    <col min="2564" max="2564" width="13.28515625" style="1" customWidth="1"/>
    <col min="2565" max="2565" width="11.85546875" style="1" customWidth="1"/>
    <col min="2566" max="2566" width="13.28515625" style="1" customWidth="1"/>
    <col min="2567" max="2567" width="11.85546875" style="1" customWidth="1"/>
    <col min="2568" max="2568" width="12.85546875" style="1" customWidth="1"/>
    <col min="2569" max="2569" width="23" style="1" customWidth="1"/>
    <col min="2570" max="2571" width="0" style="1" hidden="1" customWidth="1"/>
    <col min="2572" max="2816" width="9.140625" style="1"/>
    <col min="2817" max="2818" width="0" style="1" hidden="1" customWidth="1"/>
    <col min="2819" max="2819" width="28" style="1" customWidth="1"/>
    <col min="2820" max="2820" width="13.28515625" style="1" customWidth="1"/>
    <col min="2821" max="2821" width="11.85546875" style="1" customWidth="1"/>
    <col min="2822" max="2822" width="13.28515625" style="1" customWidth="1"/>
    <col min="2823" max="2823" width="11.85546875" style="1" customWidth="1"/>
    <col min="2824" max="2824" width="12.85546875" style="1" customWidth="1"/>
    <col min="2825" max="2825" width="23" style="1" customWidth="1"/>
    <col min="2826" max="2827" width="0" style="1" hidden="1" customWidth="1"/>
    <col min="2828" max="3072" width="9.140625" style="1"/>
    <col min="3073" max="3074" width="0" style="1" hidden="1" customWidth="1"/>
    <col min="3075" max="3075" width="28" style="1" customWidth="1"/>
    <col min="3076" max="3076" width="13.28515625" style="1" customWidth="1"/>
    <col min="3077" max="3077" width="11.85546875" style="1" customWidth="1"/>
    <col min="3078" max="3078" width="13.28515625" style="1" customWidth="1"/>
    <col min="3079" max="3079" width="11.85546875" style="1" customWidth="1"/>
    <col min="3080" max="3080" width="12.85546875" style="1" customWidth="1"/>
    <col min="3081" max="3081" width="23" style="1" customWidth="1"/>
    <col min="3082" max="3083" width="0" style="1" hidden="1" customWidth="1"/>
    <col min="3084" max="3328" width="9.140625" style="1"/>
    <col min="3329" max="3330" width="0" style="1" hidden="1" customWidth="1"/>
    <col min="3331" max="3331" width="28" style="1" customWidth="1"/>
    <col min="3332" max="3332" width="13.28515625" style="1" customWidth="1"/>
    <col min="3333" max="3333" width="11.85546875" style="1" customWidth="1"/>
    <col min="3334" max="3334" width="13.28515625" style="1" customWidth="1"/>
    <col min="3335" max="3335" width="11.85546875" style="1" customWidth="1"/>
    <col min="3336" max="3336" width="12.85546875" style="1" customWidth="1"/>
    <col min="3337" max="3337" width="23" style="1" customWidth="1"/>
    <col min="3338" max="3339" width="0" style="1" hidden="1" customWidth="1"/>
    <col min="3340" max="3584" width="9.140625" style="1"/>
    <col min="3585" max="3586" width="0" style="1" hidden="1" customWidth="1"/>
    <col min="3587" max="3587" width="28" style="1" customWidth="1"/>
    <col min="3588" max="3588" width="13.28515625" style="1" customWidth="1"/>
    <col min="3589" max="3589" width="11.85546875" style="1" customWidth="1"/>
    <col min="3590" max="3590" width="13.28515625" style="1" customWidth="1"/>
    <col min="3591" max="3591" width="11.85546875" style="1" customWidth="1"/>
    <col min="3592" max="3592" width="12.85546875" style="1" customWidth="1"/>
    <col min="3593" max="3593" width="23" style="1" customWidth="1"/>
    <col min="3594" max="3595" width="0" style="1" hidden="1" customWidth="1"/>
    <col min="3596" max="3840" width="9.140625" style="1"/>
    <col min="3841" max="3842" width="0" style="1" hidden="1" customWidth="1"/>
    <col min="3843" max="3843" width="28" style="1" customWidth="1"/>
    <col min="3844" max="3844" width="13.28515625" style="1" customWidth="1"/>
    <col min="3845" max="3845" width="11.85546875" style="1" customWidth="1"/>
    <col min="3846" max="3846" width="13.28515625" style="1" customWidth="1"/>
    <col min="3847" max="3847" width="11.85546875" style="1" customWidth="1"/>
    <col min="3848" max="3848" width="12.85546875" style="1" customWidth="1"/>
    <col min="3849" max="3849" width="23" style="1" customWidth="1"/>
    <col min="3850" max="3851" width="0" style="1" hidden="1" customWidth="1"/>
    <col min="3852" max="4096" width="9.140625" style="1"/>
    <col min="4097" max="4098" width="0" style="1" hidden="1" customWidth="1"/>
    <col min="4099" max="4099" width="28" style="1" customWidth="1"/>
    <col min="4100" max="4100" width="13.28515625" style="1" customWidth="1"/>
    <col min="4101" max="4101" width="11.85546875" style="1" customWidth="1"/>
    <col min="4102" max="4102" width="13.28515625" style="1" customWidth="1"/>
    <col min="4103" max="4103" width="11.85546875" style="1" customWidth="1"/>
    <col min="4104" max="4104" width="12.85546875" style="1" customWidth="1"/>
    <col min="4105" max="4105" width="23" style="1" customWidth="1"/>
    <col min="4106" max="4107" width="0" style="1" hidden="1" customWidth="1"/>
    <col min="4108" max="4352" width="9.140625" style="1"/>
    <col min="4353" max="4354" width="0" style="1" hidden="1" customWidth="1"/>
    <col min="4355" max="4355" width="28" style="1" customWidth="1"/>
    <col min="4356" max="4356" width="13.28515625" style="1" customWidth="1"/>
    <col min="4357" max="4357" width="11.85546875" style="1" customWidth="1"/>
    <col min="4358" max="4358" width="13.28515625" style="1" customWidth="1"/>
    <col min="4359" max="4359" width="11.85546875" style="1" customWidth="1"/>
    <col min="4360" max="4360" width="12.85546875" style="1" customWidth="1"/>
    <col min="4361" max="4361" width="23" style="1" customWidth="1"/>
    <col min="4362" max="4363" width="0" style="1" hidden="1" customWidth="1"/>
    <col min="4364" max="4608" width="9.140625" style="1"/>
    <col min="4609" max="4610" width="0" style="1" hidden="1" customWidth="1"/>
    <col min="4611" max="4611" width="28" style="1" customWidth="1"/>
    <col min="4612" max="4612" width="13.28515625" style="1" customWidth="1"/>
    <col min="4613" max="4613" width="11.85546875" style="1" customWidth="1"/>
    <col min="4614" max="4614" width="13.28515625" style="1" customWidth="1"/>
    <col min="4615" max="4615" width="11.85546875" style="1" customWidth="1"/>
    <col min="4616" max="4616" width="12.85546875" style="1" customWidth="1"/>
    <col min="4617" max="4617" width="23" style="1" customWidth="1"/>
    <col min="4618" max="4619" width="0" style="1" hidden="1" customWidth="1"/>
    <col min="4620" max="4864" width="9.140625" style="1"/>
    <col min="4865" max="4866" width="0" style="1" hidden="1" customWidth="1"/>
    <col min="4867" max="4867" width="28" style="1" customWidth="1"/>
    <col min="4868" max="4868" width="13.28515625" style="1" customWidth="1"/>
    <col min="4869" max="4869" width="11.85546875" style="1" customWidth="1"/>
    <col min="4870" max="4870" width="13.28515625" style="1" customWidth="1"/>
    <col min="4871" max="4871" width="11.85546875" style="1" customWidth="1"/>
    <col min="4872" max="4872" width="12.85546875" style="1" customWidth="1"/>
    <col min="4873" max="4873" width="23" style="1" customWidth="1"/>
    <col min="4874" max="4875" width="0" style="1" hidden="1" customWidth="1"/>
    <col min="4876" max="5120" width="9.140625" style="1"/>
    <col min="5121" max="5122" width="0" style="1" hidden="1" customWidth="1"/>
    <col min="5123" max="5123" width="28" style="1" customWidth="1"/>
    <col min="5124" max="5124" width="13.28515625" style="1" customWidth="1"/>
    <col min="5125" max="5125" width="11.85546875" style="1" customWidth="1"/>
    <col min="5126" max="5126" width="13.28515625" style="1" customWidth="1"/>
    <col min="5127" max="5127" width="11.85546875" style="1" customWidth="1"/>
    <col min="5128" max="5128" width="12.85546875" style="1" customWidth="1"/>
    <col min="5129" max="5129" width="23" style="1" customWidth="1"/>
    <col min="5130" max="5131" width="0" style="1" hidden="1" customWidth="1"/>
    <col min="5132" max="5376" width="9.140625" style="1"/>
    <col min="5377" max="5378" width="0" style="1" hidden="1" customWidth="1"/>
    <col min="5379" max="5379" width="28" style="1" customWidth="1"/>
    <col min="5380" max="5380" width="13.28515625" style="1" customWidth="1"/>
    <col min="5381" max="5381" width="11.85546875" style="1" customWidth="1"/>
    <col min="5382" max="5382" width="13.28515625" style="1" customWidth="1"/>
    <col min="5383" max="5383" width="11.85546875" style="1" customWidth="1"/>
    <col min="5384" max="5384" width="12.85546875" style="1" customWidth="1"/>
    <col min="5385" max="5385" width="23" style="1" customWidth="1"/>
    <col min="5386" max="5387" width="0" style="1" hidden="1" customWidth="1"/>
    <col min="5388" max="5632" width="9.140625" style="1"/>
    <col min="5633" max="5634" width="0" style="1" hidden="1" customWidth="1"/>
    <col min="5635" max="5635" width="28" style="1" customWidth="1"/>
    <col min="5636" max="5636" width="13.28515625" style="1" customWidth="1"/>
    <col min="5637" max="5637" width="11.85546875" style="1" customWidth="1"/>
    <col min="5638" max="5638" width="13.28515625" style="1" customWidth="1"/>
    <col min="5639" max="5639" width="11.85546875" style="1" customWidth="1"/>
    <col min="5640" max="5640" width="12.85546875" style="1" customWidth="1"/>
    <col min="5641" max="5641" width="23" style="1" customWidth="1"/>
    <col min="5642" max="5643" width="0" style="1" hidden="1" customWidth="1"/>
    <col min="5644" max="5888" width="9.140625" style="1"/>
    <col min="5889" max="5890" width="0" style="1" hidden="1" customWidth="1"/>
    <col min="5891" max="5891" width="28" style="1" customWidth="1"/>
    <col min="5892" max="5892" width="13.28515625" style="1" customWidth="1"/>
    <col min="5893" max="5893" width="11.85546875" style="1" customWidth="1"/>
    <col min="5894" max="5894" width="13.28515625" style="1" customWidth="1"/>
    <col min="5895" max="5895" width="11.85546875" style="1" customWidth="1"/>
    <col min="5896" max="5896" width="12.85546875" style="1" customWidth="1"/>
    <col min="5897" max="5897" width="23" style="1" customWidth="1"/>
    <col min="5898" max="5899" width="0" style="1" hidden="1" customWidth="1"/>
    <col min="5900" max="6144" width="9.140625" style="1"/>
    <col min="6145" max="6146" width="0" style="1" hidden="1" customWidth="1"/>
    <col min="6147" max="6147" width="28" style="1" customWidth="1"/>
    <col min="6148" max="6148" width="13.28515625" style="1" customWidth="1"/>
    <col min="6149" max="6149" width="11.85546875" style="1" customWidth="1"/>
    <col min="6150" max="6150" width="13.28515625" style="1" customWidth="1"/>
    <col min="6151" max="6151" width="11.85546875" style="1" customWidth="1"/>
    <col min="6152" max="6152" width="12.85546875" style="1" customWidth="1"/>
    <col min="6153" max="6153" width="23" style="1" customWidth="1"/>
    <col min="6154" max="6155" width="0" style="1" hidden="1" customWidth="1"/>
    <col min="6156" max="6400" width="9.140625" style="1"/>
    <col min="6401" max="6402" width="0" style="1" hidden="1" customWidth="1"/>
    <col min="6403" max="6403" width="28" style="1" customWidth="1"/>
    <col min="6404" max="6404" width="13.28515625" style="1" customWidth="1"/>
    <col min="6405" max="6405" width="11.85546875" style="1" customWidth="1"/>
    <col min="6406" max="6406" width="13.28515625" style="1" customWidth="1"/>
    <col min="6407" max="6407" width="11.85546875" style="1" customWidth="1"/>
    <col min="6408" max="6408" width="12.85546875" style="1" customWidth="1"/>
    <col min="6409" max="6409" width="23" style="1" customWidth="1"/>
    <col min="6410" max="6411" width="0" style="1" hidden="1" customWidth="1"/>
    <col min="6412" max="6656" width="9.140625" style="1"/>
    <col min="6657" max="6658" width="0" style="1" hidden="1" customWidth="1"/>
    <col min="6659" max="6659" width="28" style="1" customWidth="1"/>
    <col min="6660" max="6660" width="13.28515625" style="1" customWidth="1"/>
    <col min="6661" max="6661" width="11.85546875" style="1" customWidth="1"/>
    <col min="6662" max="6662" width="13.28515625" style="1" customWidth="1"/>
    <col min="6663" max="6663" width="11.85546875" style="1" customWidth="1"/>
    <col min="6664" max="6664" width="12.85546875" style="1" customWidth="1"/>
    <col min="6665" max="6665" width="23" style="1" customWidth="1"/>
    <col min="6666" max="6667" width="0" style="1" hidden="1" customWidth="1"/>
    <col min="6668" max="6912" width="9.140625" style="1"/>
    <col min="6913" max="6914" width="0" style="1" hidden="1" customWidth="1"/>
    <col min="6915" max="6915" width="28" style="1" customWidth="1"/>
    <col min="6916" max="6916" width="13.28515625" style="1" customWidth="1"/>
    <col min="6917" max="6917" width="11.85546875" style="1" customWidth="1"/>
    <col min="6918" max="6918" width="13.28515625" style="1" customWidth="1"/>
    <col min="6919" max="6919" width="11.85546875" style="1" customWidth="1"/>
    <col min="6920" max="6920" width="12.85546875" style="1" customWidth="1"/>
    <col min="6921" max="6921" width="23" style="1" customWidth="1"/>
    <col min="6922" max="6923" width="0" style="1" hidden="1" customWidth="1"/>
    <col min="6924" max="7168" width="9.140625" style="1"/>
    <col min="7169" max="7170" width="0" style="1" hidden="1" customWidth="1"/>
    <col min="7171" max="7171" width="28" style="1" customWidth="1"/>
    <col min="7172" max="7172" width="13.28515625" style="1" customWidth="1"/>
    <col min="7173" max="7173" width="11.85546875" style="1" customWidth="1"/>
    <col min="7174" max="7174" width="13.28515625" style="1" customWidth="1"/>
    <col min="7175" max="7175" width="11.85546875" style="1" customWidth="1"/>
    <col min="7176" max="7176" width="12.85546875" style="1" customWidth="1"/>
    <col min="7177" max="7177" width="23" style="1" customWidth="1"/>
    <col min="7178" max="7179" width="0" style="1" hidden="1" customWidth="1"/>
    <col min="7180" max="7424" width="9.140625" style="1"/>
    <col min="7425" max="7426" width="0" style="1" hidden="1" customWidth="1"/>
    <col min="7427" max="7427" width="28" style="1" customWidth="1"/>
    <col min="7428" max="7428" width="13.28515625" style="1" customWidth="1"/>
    <col min="7429" max="7429" width="11.85546875" style="1" customWidth="1"/>
    <col min="7430" max="7430" width="13.28515625" style="1" customWidth="1"/>
    <col min="7431" max="7431" width="11.85546875" style="1" customWidth="1"/>
    <col min="7432" max="7432" width="12.85546875" style="1" customWidth="1"/>
    <col min="7433" max="7433" width="23" style="1" customWidth="1"/>
    <col min="7434" max="7435" width="0" style="1" hidden="1" customWidth="1"/>
    <col min="7436" max="7680" width="9.140625" style="1"/>
    <col min="7681" max="7682" width="0" style="1" hidden="1" customWidth="1"/>
    <col min="7683" max="7683" width="28" style="1" customWidth="1"/>
    <col min="7684" max="7684" width="13.28515625" style="1" customWidth="1"/>
    <col min="7685" max="7685" width="11.85546875" style="1" customWidth="1"/>
    <col min="7686" max="7686" width="13.28515625" style="1" customWidth="1"/>
    <col min="7687" max="7687" width="11.85546875" style="1" customWidth="1"/>
    <col min="7688" max="7688" width="12.85546875" style="1" customWidth="1"/>
    <col min="7689" max="7689" width="23" style="1" customWidth="1"/>
    <col min="7690" max="7691" width="0" style="1" hidden="1" customWidth="1"/>
    <col min="7692" max="7936" width="9.140625" style="1"/>
    <col min="7937" max="7938" width="0" style="1" hidden="1" customWidth="1"/>
    <col min="7939" max="7939" width="28" style="1" customWidth="1"/>
    <col min="7940" max="7940" width="13.28515625" style="1" customWidth="1"/>
    <col min="7941" max="7941" width="11.85546875" style="1" customWidth="1"/>
    <col min="7942" max="7942" width="13.28515625" style="1" customWidth="1"/>
    <col min="7943" max="7943" width="11.85546875" style="1" customWidth="1"/>
    <col min="7944" max="7944" width="12.85546875" style="1" customWidth="1"/>
    <col min="7945" max="7945" width="23" style="1" customWidth="1"/>
    <col min="7946" max="7947" width="0" style="1" hidden="1" customWidth="1"/>
    <col min="7948" max="8192" width="9.140625" style="1"/>
    <col min="8193" max="8194" width="0" style="1" hidden="1" customWidth="1"/>
    <col min="8195" max="8195" width="28" style="1" customWidth="1"/>
    <col min="8196" max="8196" width="13.28515625" style="1" customWidth="1"/>
    <col min="8197" max="8197" width="11.85546875" style="1" customWidth="1"/>
    <col min="8198" max="8198" width="13.28515625" style="1" customWidth="1"/>
    <col min="8199" max="8199" width="11.85546875" style="1" customWidth="1"/>
    <col min="8200" max="8200" width="12.85546875" style="1" customWidth="1"/>
    <col min="8201" max="8201" width="23" style="1" customWidth="1"/>
    <col min="8202" max="8203" width="0" style="1" hidden="1" customWidth="1"/>
    <col min="8204" max="8448" width="9.140625" style="1"/>
    <col min="8449" max="8450" width="0" style="1" hidden="1" customWidth="1"/>
    <col min="8451" max="8451" width="28" style="1" customWidth="1"/>
    <col min="8452" max="8452" width="13.28515625" style="1" customWidth="1"/>
    <col min="8453" max="8453" width="11.85546875" style="1" customWidth="1"/>
    <col min="8454" max="8454" width="13.28515625" style="1" customWidth="1"/>
    <col min="8455" max="8455" width="11.85546875" style="1" customWidth="1"/>
    <col min="8456" max="8456" width="12.85546875" style="1" customWidth="1"/>
    <col min="8457" max="8457" width="23" style="1" customWidth="1"/>
    <col min="8458" max="8459" width="0" style="1" hidden="1" customWidth="1"/>
    <col min="8460" max="8704" width="9.140625" style="1"/>
    <col min="8705" max="8706" width="0" style="1" hidden="1" customWidth="1"/>
    <col min="8707" max="8707" width="28" style="1" customWidth="1"/>
    <col min="8708" max="8708" width="13.28515625" style="1" customWidth="1"/>
    <col min="8709" max="8709" width="11.85546875" style="1" customWidth="1"/>
    <col min="8710" max="8710" width="13.28515625" style="1" customWidth="1"/>
    <col min="8711" max="8711" width="11.85546875" style="1" customWidth="1"/>
    <col min="8712" max="8712" width="12.85546875" style="1" customWidth="1"/>
    <col min="8713" max="8713" width="23" style="1" customWidth="1"/>
    <col min="8714" max="8715" width="0" style="1" hidden="1" customWidth="1"/>
    <col min="8716" max="8960" width="9.140625" style="1"/>
    <col min="8961" max="8962" width="0" style="1" hidden="1" customWidth="1"/>
    <col min="8963" max="8963" width="28" style="1" customWidth="1"/>
    <col min="8964" max="8964" width="13.28515625" style="1" customWidth="1"/>
    <col min="8965" max="8965" width="11.85546875" style="1" customWidth="1"/>
    <col min="8966" max="8966" width="13.28515625" style="1" customWidth="1"/>
    <col min="8967" max="8967" width="11.85546875" style="1" customWidth="1"/>
    <col min="8968" max="8968" width="12.85546875" style="1" customWidth="1"/>
    <col min="8969" max="8969" width="23" style="1" customWidth="1"/>
    <col min="8970" max="8971" width="0" style="1" hidden="1" customWidth="1"/>
    <col min="8972" max="9216" width="9.140625" style="1"/>
    <col min="9217" max="9218" width="0" style="1" hidden="1" customWidth="1"/>
    <col min="9219" max="9219" width="28" style="1" customWidth="1"/>
    <col min="9220" max="9220" width="13.28515625" style="1" customWidth="1"/>
    <col min="9221" max="9221" width="11.85546875" style="1" customWidth="1"/>
    <col min="9222" max="9222" width="13.28515625" style="1" customWidth="1"/>
    <col min="9223" max="9223" width="11.85546875" style="1" customWidth="1"/>
    <col min="9224" max="9224" width="12.85546875" style="1" customWidth="1"/>
    <col min="9225" max="9225" width="23" style="1" customWidth="1"/>
    <col min="9226" max="9227" width="0" style="1" hidden="1" customWidth="1"/>
    <col min="9228" max="9472" width="9.140625" style="1"/>
    <col min="9473" max="9474" width="0" style="1" hidden="1" customWidth="1"/>
    <col min="9475" max="9475" width="28" style="1" customWidth="1"/>
    <col min="9476" max="9476" width="13.28515625" style="1" customWidth="1"/>
    <col min="9477" max="9477" width="11.85546875" style="1" customWidth="1"/>
    <col min="9478" max="9478" width="13.28515625" style="1" customWidth="1"/>
    <col min="9479" max="9479" width="11.85546875" style="1" customWidth="1"/>
    <col min="9480" max="9480" width="12.85546875" style="1" customWidth="1"/>
    <col min="9481" max="9481" width="23" style="1" customWidth="1"/>
    <col min="9482" max="9483" width="0" style="1" hidden="1" customWidth="1"/>
    <col min="9484" max="9728" width="9.140625" style="1"/>
    <col min="9729" max="9730" width="0" style="1" hidden="1" customWidth="1"/>
    <col min="9731" max="9731" width="28" style="1" customWidth="1"/>
    <col min="9732" max="9732" width="13.28515625" style="1" customWidth="1"/>
    <col min="9733" max="9733" width="11.85546875" style="1" customWidth="1"/>
    <col min="9734" max="9734" width="13.28515625" style="1" customWidth="1"/>
    <col min="9735" max="9735" width="11.85546875" style="1" customWidth="1"/>
    <col min="9736" max="9736" width="12.85546875" style="1" customWidth="1"/>
    <col min="9737" max="9737" width="23" style="1" customWidth="1"/>
    <col min="9738" max="9739" width="0" style="1" hidden="1" customWidth="1"/>
    <col min="9740" max="9984" width="9.140625" style="1"/>
    <col min="9985" max="9986" width="0" style="1" hidden="1" customWidth="1"/>
    <col min="9987" max="9987" width="28" style="1" customWidth="1"/>
    <col min="9988" max="9988" width="13.28515625" style="1" customWidth="1"/>
    <col min="9989" max="9989" width="11.85546875" style="1" customWidth="1"/>
    <col min="9990" max="9990" width="13.28515625" style="1" customWidth="1"/>
    <col min="9991" max="9991" width="11.85546875" style="1" customWidth="1"/>
    <col min="9992" max="9992" width="12.85546875" style="1" customWidth="1"/>
    <col min="9993" max="9993" width="23" style="1" customWidth="1"/>
    <col min="9994" max="9995" width="0" style="1" hidden="1" customWidth="1"/>
    <col min="9996" max="10240" width="9.140625" style="1"/>
    <col min="10241" max="10242" width="0" style="1" hidden="1" customWidth="1"/>
    <col min="10243" max="10243" width="28" style="1" customWidth="1"/>
    <col min="10244" max="10244" width="13.28515625" style="1" customWidth="1"/>
    <col min="10245" max="10245" width="11.85546875" style="1" customWidth="1"/>
    <col min="10246" max="10246" width="13.28515625" style="1" customWidth="1"/>
    <col min="10247" max="10247" width="11.85546875" style="1" customWidth="1"/>
    <col min="10248" max="10248" width="12.85546875" style="1" customWidth="1"/>
    <col min="10249" max="10249" width="23" style="1" customWidth="1"/>
    <col min="10250" max="10251" width="0" style="1" hidden="1" customWidth="1"/>
    <col min="10252" max="10496" width="9.140625" style="1"/>
    <col min="10497" max="10498" width="0" style="1" hidden="1" customWidth="1"/>
    <col min="10499" max="10499" width="28" style="1" customWidth="1"/>
    <col min="10500" max="10500" width="13.28515625" style="1" customWidth="1"/>
    <col min="10501" max="10501" width="11.85546875" style="1" customWidth="1"/>
    <col min="10502" max="10502" width="13.28515625" style="1" customWidth="1"/>
    <col min="10503" max="10503" width="11.85546875" style="1" customWidth="1"/>
    <col min="10504" max="10504" width="12.85546875" style="1" customWidth="1"/>
    <col min="10505" max="10505" width="23" style="1" customWidth="1"/>
    <col min="10506" max="10507" width="0" style="1" hidden="1" customWidth="1"/>
    <col min="10508" max="10752" width="9.140625" style="1"/>
    <col min="10753" max="10754" width="0" style="1" hidden="1" customWidth="1"/>
    <col min="10755" max="10755" width="28" style="1" customWidth="1"/>
    <col min="10756" max="10756" width="13.28515625" style="1" customWidth="1"/>
    <col min="10757" max="10757" width="11.85546875" style="1" customWidth="1"/>
    <col min="10758" max="10758" width="13.28515625" style="1" customWidth="1"/>
    <col min="10759" max="10759" width="11.85546875" style="1" customWidth="1"/>
    <col min="10760" max="10760" width="12.85546875" style="1" customWidth="1"/>
    <col min="10761" max="10761" width="23" style="1" customWidth="1"/>
    <col min="10762" max="10763" width="0" style="1" hidden="1" customWidth="1"/>
    <col min="10764" max="11008" width="9.140625" style="1"/>
    <col min="11009" max="11010" width="0" style="1" hidden="1" customWidth="1"/>
    <col min="11011" max="11011" width="28" style="1" customWidth="1"/>
    <col min="11012" max="11012" width="13.28515625" style="1" customWidth="1"/>
    <col min="11013" max="11013" width="11.85546875" style="1" customWidth="1"/>
    <col min="11014" max="11014" width="13.28515625" style="1" customWidth="1"/>
    <col min="11015" max="11015" width="11.85546875" style="1" customWidth="1"/>
    <col min="11016" max="11016" width="12.85546875" style="1" customWidth="1"/>
    <col min="11017" max="11017" width="23" style="1" customWidth="1"/>
    <col min="11018" max="11019" width="0" style="1" hidden="1" customWidth="1"/>
    <col min="11020" max="11264" width="9.140625" style="1"/>
    <col min="11265" max="11266" width="0" style="1" hidden="1" customWidth="1"/>
    <col min="11267" max="11267" width="28" style="1" customWidth="1"/>
    <col min="11268" max="11268" width="13.28515625" style="1" customWidth="1"/>
    <col min="11269" max="11269" width="11.85546875" style="1" customWidth="1"/>
    <col min="11270" max="11270" width="13.28515625" style="1" customWidth="1"/>
    <col min="11271" max="11271" width="11.85546875" style="1" customWidth="1"/>
    <col min="11272" max="11272" width="12.85546875" style="1" customWidth="1"/>
    <col min="11273" max="11273" width="23" style="1" customWidth="1"/>
    <col min="11274" max="11275" width="0" style="1" hidden="1" customWidth="1"/>
    <col min="11276" max="11520" width="9.140625" style="1"/>
    <col min="11521" max="11522" width="0" style="1" hidden="1" customWidth="1"/>
    <col min="11523" max="11523" width="28" style="1" customWidth="1"/>
    <col min="11524" max="11524" width="13.28515625" style="1" customWidth="1"/>
    <col min="11525" max="11525" width="11.85546875" style="1" customWidth="1"/>
    <col min="11526" max="11526" width="13.28515625" style="1" customWidth="1"/>
    <col min="11527" max="11527" width="11.85546875" style="1" customWidth="1"/>
    <col min="11528" max="11528" width="12.85546875" style="1" customWidth="1"/>
    <col min="11529" max="11529" width="23" style="1" customWidth="1"/>
    <col min="11530" max="11531" width="0" style="1" hidden="1" customWidth="1"/>
    <col min="11532" max="11776" width="9.140625" style="1"/>
    <col min="11777" max="11778" width="0" style="1" hidden="1" customWidth="1"/>
    <col min="11779" max="11779" width="28" style="1" customWidth="1"/>
    <col min="11780" max="11780" width="13.28515625" style="1" customWidth="1"/>
    <col min="11781" max="11781" width="11.85546875" style="1" customWidth="1"/>
    <col min="11782" max="11782" width="13.28515625" style="1" customWidth="1"/>
    <col min="11783" max="11783" width="11.85546875" style="1" customWidth="1"/>
    <col min="11784" max="11784" width="12.85546875" style="1" customWidth="1"/>
    <col min="11785" max="11785" width="23" style="1" customWidth="1"/>
    <col min="11786" max="11787" width="0" style="1" hidden="1" customWidth="1"/>
    <col min="11788" max="12032" width="9.140625" style="1"/>
    <col min="12033" max="12034" width="0" style="1" hidden="1" customWidth="1"/>
    <col min="12035" max="12035" width="28" style="1" customWidth="1"/>
    <col min="12036" max="12036" width="13.28515625" style="1" customWidth="1"/>
    <col min="12037" max="12037" width="11.85546875" style="1" customWidth="1"/>
    <col min="12038" max="12038" width="13.28515625" style="1" customWidth="1"/>
    <col min="12039" max="12039" width="11.85546875" style="1" customWidth="1"/>
    <col min="12040" max="12040" width="12.85546875" style="1" customWidth="1"/>
    <col min="12041" max="12041" width="23" style="1" customWidth="1"/>
    <col min="12042" max="12043" width="0" style="1" hidden="1" customWidth="1"/>
    <col min="12044" max="12288" width="9.140625" style="1"/>
    <col min="12289" max="12290" width="0" style="1" hidden="1" customWidth="1"/>
    <col min="12291" max="12291" width="28" style="1" customWidth="1"/>
    <col min="12292" max="12292" width="13.28515625" style="1" customWidth="1"/>
    <col min="12293" max="12293" width="11.85546875" style="1" customWidth="1"/>
    <col min="12294" max="12294" width="13.28515625" style="1" customWidth="1"/>
    <col min="12295" max="12295" width="11.85546875" style="1" customWidth="1"/>
    <col min="12296" max="12296" width="12.85546875" style="1" customWidth="1"/>
    <col min="12297" max="12297" width="23" style="1" customWidth="1"/>
    <col min="12298" max="12299" width="0" style="1" hidden="1" customWidth="1"/>
    <col min="12300" max="12544" width="9.140625" style="1"/>
    <col min="12545" max="12546" width="0" style="1" hidden="1" customWidth="1"/>
    <col min="12547" max="12547" width="28" style="1" customWidth="1"/>
    <col min="12548" max="12548" width="13.28515625" style="1" customWidth="1"/>
    <col min="12549" max="12549" width="11.85546875" style="1" customWidth="1"/>
    <col min="12550" max="12550" width="13.28515625" style="1" customWidth="1"/>
    <col min="12551" max="12551" width="11.85546875" style="1" customWidth="1"/>
    <col min="12552" max="12552" width="12.85546875" style="1" customWidth="1"/>
    <col min="12553" max="12553" width="23" style="1" customWidth="1"/>
    <col min="12554" max="12555" width="0" style="1" hidden="1" customWidth="1"/>
    <col min="12556" max="12800" width="9.140625" style="1"/>
    <col min="12801" max="12802" width="0" style="1" hidden="1" customWidth="1"/>
    <col min="12803" max="12803" width="28" style="1" customWidth="1"/>
    <col min="12804" max="12804" width="13.28515625" style="1" customWidth="1"/>
    <col min="12805" max="12805" width="11.85546875" style="1" customWidth="1"/>
    <col min="12806" max="12806" width="13.28515625" style="1" customWidth="1"/>
    <col min="12807" max="12807" width="11.85546875" style="1" customWidth="1"/>
    <col min="12808" max="12808" width="12.85546875" style="1" customWidth="1"/>
    <col min="12809" max="12809" width="23" style="1" customWidth="1"/>
    <col min="12810" max="12811" width="0" style="1" hidden="1" customWidth="1"/>
    <col min="12812" max="13056" width="9.140625" style="1"/>
    <col min="13057" max="13058" width="0" style="1" hidden="1" customWidth="1"/>
    <col min="13059" max="13059" width="28" style="1" customWidth="1"/>
    <col min="13060" max="13060" width="13.28515625" style="1" customWidth="1"/>
    <col min="13061" max="13061" width="11.85546875" style="1" customWidth="1"/>
    <col min="13062" max="13062" width="13.28515625" style="1" customWidth="1"/>
    <col min="13063" max="13063" width="11.85546875" style="1" customWidth="1"/>
    <col min="13064" max="13064" width="12.85546875" style="1" customWidth="1"/>
    <col min="13065" max="13065" width="23" style="1" customWidth="1"/>
    <col min="13066" max="13067" width="0" style="1" hidden="1" customWidth="1"/>
    <col min="13068" max="13312" width="9.140625" style="1"/>
    <col min="13313" max="13314" width="0" style="1" hidden="1" customWidth="1"/>
    <col min="13315" max="13315" width="28" style="1" customWidth="1"/>
    <col min="13316" max="13316" width="13.28515625" style="1" customWidth="1"/>
    <col min="13317" max="13317" width="11.85546875" style="1" customWidth="1"/>
    <col min="13318" max="13318" width="13.28515625" style="1" customWidth="1"/>
    <col min="13319" max="13319" width="11.85546875" style="1" customWidth="1"/>
    <col min="13320" max="13320" width="12.85546875" style="1" customWidth="1"/>
    <col min="13321" max="13321" width="23" style="1" customWidth="1"/>
    <col min="13322" max="13323" width="0" style="1" hidden="1" customWidth="1"/>
    <col min="13324" max="13568" width="9.140625" style="1"/>
    <col min="13569" max="13570" width="0" style="1" hidden="1" customWidth="1"/>
    <col min="13571" max="13571" width="28" style="1" customWidth="1"/>
    <col min="13572" max="13572" width="13.28515625" style="1" customWidth="1"/>
    <col min="13573" max="13573" width="11.85546875" style="1" customWidth="1"/>
    <col min="13574" max="13574" width="13.28515625" style="1" customWidth="1"/>
    <col min="13575" max="13575" width="11.85546875" style="1" customWidth="1"/>
    <col min="13576" max="13576" width="12.85546875" style="1" customWidth="1"/>
    <col min="13577" max="13577" width="23" style="1" customWidth="1"/>
    <col min="13578" max="13579" width="0" style="1" hidden="1" customWidth="1"/>
    <col min="13580" max="13824" width="9.140625" style="1"/>
    <col min="13825" max="13826" width="0" style="1" hidden="1" customWidth="1"/>
    <col min="13827" max="13827" width="28" style="1" customWidth="1"/>
    <col min="13828" max="13828" width="13.28515625" style="1" customWidth="1"/>
    <col min="13829" max="13829" width="11.85546875" style="1" customWidth="1"/>
    <col min="13830" max="13830" width="13.28515625" style="1" customWidth="1"/>
    <col min="13831" max="13831" width="11.85546875" style="1" customWidth="1"/>
    <col min="13832" max="13832" width="12.85546875" style="1" customWidth="1"/>
    <col min="13833" max="13833" width="23" style="1" customWidth="1"/>
    <col min="13834" max="13835" width="0" style="1" hidden="1" customWidth="1"/>
    <col min="13836" max="14080" width="9.140625" style="1"/>
    <col min="14081" max="14082" width="0" style="1" hidden="1" customWidth="1"/>
    <col min="14083" max="14083" width="28" style="1" customWidth="1"/>
    <col min="14084" max="14084" width="13.28515625" style="1" customWidth="1"/>
    <col min="14085" max="14085" width="11.85546875" style="1" customWidth="1"/>
    <col min="14086" max="14086" width="13.28515625" style="1" customWidth="1"/>
    <col min="14087" max="14087" width="11.85546875" style="1" customWidth="1"/>
    <col min="14088" max="14088" width="12.85546875" style="1" customWidth="1"/>
    <col min="14089" max="14089" width="23" style="1" customWidth="1"/>
    <col min="14090" max="14091" width="0" style="1" hidden="1" customWidth="1"/>
    <col min="14092" max="14336" width="9.140625" style="1"/>
    <col min="14337" max="14338" width="0" style="1" hidden="1" customWidth="1"/>
    <col min="14339" max="14339" width="28" style="1" customWidth="1"/>
    <col min="14340" max="14340" width="13.28515625" style="1" customWidth="1"/>
    <col min="14341" max="14341" width="11.85546875" style="1" customWidth="1"/>
    <col min="14342" max="14342" width="13.28515625" style="1" customWidth="1"/>
    <col min="14343" max="14343" width="11.85546875" style="1" customWidth="1"/>
    <col min="14344" max="14344" width="12.85546875" style="1" customWidth="1"/>
    <col min="14345" max="14345" width="23" style="1" customWidth="1"/>
    <col min="14346" max="14347" width="0" style="1" hidden="1" customWidth="1"/>
    <col min="14348" max="14592" width="9.140625" style="1"/>
    <col min="14593" max="14594" width="0" style="1" hidden="1" customWidth="1"/>
    <col min="14595" max="14595" width="28" style="1" customWidth="1"/>
    <col min="14596" max="14596" width="13.28515625" style="1" customWidth="1"/>
    <col min="14597" max="14597" width="11.85546875" style="1" customWidth="1"/>
    <col min="14598" max="14598" width="13.28515625" style="1" customWidth="1"/>
    <col min="14599" max="14599" width="11.85546875" style="1" customWidth="1"/>
    <col min="14600" max="14600" width="12.85546875" style="1" customWidth="1"/>
    <col min="14601" max="14601" width="23" style="1" customWidth="1"/>
    <col min="14602" max="14603" width="0" style="1" hidden="1" customWidth="1"/>
    <col min="14604" max="14848" width="9.140625" style="1"/>
    <col min="14849" max="14850" width="0" style="1" hidden="1" customWidth="1"/>
    <col min="14851" max="14851" width="28" style="1" customWidth="1"/>
    <col min="14852" max="14852" width="13.28515625" style="1" customWidth="1"/>
    <col min="14853" max="14853" width="11.85546875" style="1" customWidth="1"/>
    <col min="14854" max="14854" width="13.28515625" style="1" customWidth="1"/>
    <col min="14855" max="14855" width="11.85546875" style="1" customWidth="1"/>
    <col min="14856" max="14856" width="12.85546875" style="1" customWidth="1"/>
    <col min="14857" max="14857" width="23" style="1" customWidth="1"/>
    <col min="14858" max="14859" width="0" style="1" hidden="1" customWidth="1"/>
    <col min="14860" max="15104" width="9.140625" style="1"/>
    <col min="15105" max="15106" width="0" style="1" hidden="1" customWidth="1"/>
    <col min="15107" max="15107" width="28" style="1" customWidth="1"/>
    <col min="15108" max="15108" width="13.28515625" style="1" customWidth="1"/>
    <col min="15109" max="15109" width="11.85546875" style="1" customWidth="1"/>
    <col min="15110" max="15110" width="13.28515625" style="1" customWidth="1"/>
    <col min="15111" max="15111" width="11.85546875" style="1" customWidth="1"/>
    <col min="15112" max="15112" width="12.85546875" style="1" customWidth="1"/>
    <col min="15113" max="15113" width="23" style="1" customWidth="1"/>
    <col min="15114" max="15115" width="0" style="1" hidden="1" customWidth="1"/>
    <col min="15116" max="15360" width="9.140625" style="1"/>
    <col min="15361" max="15362" width="0" style="1" hidden="1" customWidth="1"/>
    <col min="15363" max="15363" width="28" style="1" customWidth="1"/>
    <col min="15364" max="15364" width="13.28515625" style="1" customWidth="1"/>
    <col min="15365" max="15365" width="11.85546875" style="1" customWidth="1"/>
    <col min="15366" max="15366" width="13.28515625" style="1" customWidth="1"/>
    <col min="15367" max="15367" width="11.85546875" style="1" customWidth="1"/>
    <col min="15368" max="15368" width="12.85546875" style="1" customWidth="1"/>
    <col min="15369" max="15369" width="23" style="1" customWidth="1"/>
    <col min="15370" max="15371" width="0" style="1" hidden="1" customWidth="1"/>
    <col min="15372" max="15616" width="9.140625" style="1"/>
    <col min="15617" max="15618" width="0" style="1" hidden="1" customWidth="1"/>
    <col min="15619" max="15619" width="28" style="1" customWidth="1"/>
    <col min="15620" max="15620" width="13.28515625" style="1" customWidth="1"/>
    <col min="15621" max="15621" width="11.85546875" style="1" customWidth="1"/>
    <col min="15622" max="15622" width="13.28515625" style="1" customWidth="1"/>
    <col min="15623" max="15623" width="11.85546875" style="1" customWidth="1"/>
    <col min="15624" max="15624" width="12.85546875" style="1" customWidth="1"/>
    <col min="15625" max="15625" width="23" style="1" customWidth="1"/>
    <col min="15626" max="15627" width="0" style="1" hidden="1" customWidth="1"/>
    <col min="15628" max="15872" width="9.140625" style="1"/>
    <col min="15873" max="15874" width="0" style="1" hidden="1" customWidth="1"/>
    <col min="15875" max="15875" width="28" style="1" customWidth="1"/>
    <col min="15876" max="15876" width="13.28515625" style="1" customWidth="1"/>
    <col min="15877" max="15877" width="11.85546875" style="1" customWidth="1"/>
    <col min="15878" max="15878" width="13.28515625" style="1" customWidth="1"/>
    <col min="15879" max="15879" width="11.85546875" style="1" customWidth="1"/>
    <col min="15880" max="15880" width="12.85546875" style="1" customWidth="1"/>
    <col min="15881" max="15881" width="23" style="1" customWidth="1"/>
    <col min="15882" max="15883" width="0" style="1" hidden="1" customWidth="1"/>
    <col min="15884" max="16128" width="9.140625" style="1"/>
    <col min="16129" max="16130" width="0" style="1" hidden="1" customWidth="1"/>
    <col min="16131" max="16131" width="28" style="1" customWidth="1"/>
    <col min="16132" max="16132" width="13.28515625" style="1" customWidth="1"/>
    <col min="16133" max="16133" width="11.85546875" style="1" customWidth="1"/>
    <col min="16134" max="16134" width="13.28515625" style="1" customWidth="1"/>
    <col min="16135" max="16135" width="11.85546875" style="1" customWidth="1"/>
    <col min="16136" max="16136" width="12.85546875" style="1" customWidth="1"/>
    <col min="16137" max="16137" width="23" style="1" customWidth="1"/>
    <col min="16138" max="16139" width="0" style="1" hidden="1" customWidth="1"/>
    <col min="16140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42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2.75" customHeight="1" x14ac:dyDescent="0.2">
      <c r="C20" s="31"/>
      <c r="D20" s="31"/>
      <c r="E20" s="30"/>
      <c r="F20" s="30"/>
      <c r="G20" s="30"/>
      <c r="H20" s="30"/>
      <c r="I20" s="30"/>
    </row>
    <row r="21" spans="3:11" ht="12.75" customHeight="1" x14ac:dyDescent="0.2">
      <c r="C21" s="31"/>
      <c r="D21" s="31"/>
      <c r="E21" s="30"/>
      <c r="F21" s="30"/>
      <c r="G21" s="30"/>
      <c r="H21" s="30"/>
      <c r="I21" s="30"/>
    </row>
    <row r="22" spans="3:11" ht="12.75" customHeight="1" x14ac:dyDescent="0.2">
      <c r="C22" s="31"/>
      <c r="D22" s="31"/>
      <c r="E22" s="30"/>
      <c r="F22" s="30"/>
      <c r="G22" s="30"/>
      <c r="H22" s="30"/>
      <c r="I22" s="30"/>
    </row>
    <row r="23" spans="3:11" ht="12.75" customHeight="1" x14ac:dyDescent="0.2">
      <c r="C23" s="31"/>
      <c r="D23" s="31"/>
      <c r="E23" s="30"/>
      <c r="F23" s="30"/>
      <c r="G23" s="30"/>
      <c r="H23" s="30"/>
      <c r="I23" s="30"/>
    </row>
    <row r="24" spans="3:11" ht="14.25" x14ac:dyDescent="0.2">
      <c r="C24" s="52" t="s">
        <v>41</v>
      </c>
      <c r="D24" s="52"/>
      <c r="E24" s="52"/>
      <c r="F24" s="52"/>
      <c r="G24" s="52"/>
      <c r="H24" s="52"/>
      <c r="I24" s="52"/>
    </row>
    <row r="25" spans="3:11" x14ac:dyDescent="0.2">
      <c r="C25" s="53" t="s">
        <v>40</v>
      </c>
      <c r="D25" s="53"/>
      <c r="E25" s="53"/>
      <c r="F25" s="53"/>
      <c r="G25" s="53"/>
      <c r="H25" s="53"/>
      <c r="I25" s="53"/>
    </row>
    <row r="26" spans="3:11" x14ac:dyDescent="0.2">
      <c r="C26" s="53" t="s">
        <v>39</v>
      </c>
      <c r="D26" s="53"/>
      <c r="E26" s="53"/>
      <c r="F26" s="53"/>
      <c r="G26" s="53"/>
      <c r="H26" s="53"/>
      <c r="I26" s="53"/>
    </row>
    <row r="27" spans="3:11" ht="6" customHeight="1" thickBot="1" x14ac:dyDescent="0.25">
      <c r="C27" s="54"/>
      <c r="D27" s="54"/>
      <c r="E27" s="54"/>
      <c r="F27" s="54"/>
      <c r="G27" s="54"/>
      <c r="H27" s="54"/>
      <c r="I27" s="54"/>
    </row>
    <row r="28" spans="3:11" ht="50.25" customHeight="1" thickBot="1" x14ac:dyDescent="0.25">
      <c r="C28" s="24" t="s">
        <v>29</v>
      </c>
      <c r="D28" s="27" t="s">
        <v>28</v>
      </c>
      <c r="E28" s="26" t="s">
        <v>27</v>
      </c>
      <c r="F28" s="26" t="s">
        <v>26</v>
      </c>
      <c r="G28" s="26" t="s">
        <v>25</v>
      </c>
      <c r="H28" s="26" t="s">
        <v>24</v>
      </c>
      <c r="I28" s="27" t="s">
        <v>38</v>
      </c>
    </row>
    <row r="29" spans="3:11" ht="13.5" customHeight="1" thickBot="1" x14ac:dyDescent="0.25">
      <c r="C29" s="49" t="s">
        <v>37</v>
      </c>
      <c r="D29" s="50"/>
      <c r="E29" s="50"/>
      <c r="F29" s="50"/>
      <c r="G29" s="50"/>
      <c r="H29" s="50"/>
      <c r="I29" s="51"/>
    </row>
    <row r="30" spans="3:11" ht="13.5" customHeight="1" thickBot="1" x14ac:dyDescent="0.25">
      <c r="C30" s="13" t="s">
        <v>36</v>
      </c>
      <c r="D30" s="17">
        <v>206504.07999999984</v>
      </c>
      <c r="E30" s="20">
        <v>1926516.4</v>
      </c>
      <c r="F30" s="20">
        <v>1892936.18</v>
      </c>
      <c r="G30" s="20">
        <v>1752894.01</v>
      </c>
      <c r="H30" s="20">
        <f>+D30+E30-F30</f>
        <v>240084.29999999958</v>
      </c>
      <c r="I30" s="46" t="s">
        <v>35</v>
      </c>
      <c r="K30" s="29">
        <f>206450.61-7.63+10.97+20.57+29.56</f>
        <v>206504.08</v>
      </c>
    </row>
    <row r="31" spans="3:11" ht="13.5" customHeight="1" thickBot="1" x14ac:dyDescent="0.25">
      <c r="C31" s="13" t="s">
        <v>34</v>
      </c>
      <c r="D31" s="17">
        <v>94121.270000000251</v>
      </c>
      <c r="E31" s="16">
        <v>795628.19</v>
      </c>
      <c r="F31" s="16">
        <v>764874.12</v>
      </c>
      <c r="G31" s="20">
        <v>600458</v>
      </c>
      <c r="H31" s="20">
        <f>+D31+E31-F31</f>
        <v>124875.3400000002</v>
      </c>
      <c r="I31" s="47"/>
      <c r="K31" s="1">
        <f>103349.23-9274.61+13.41+9.32+23.92</f>
        <v>94121.27</v>
      </c>
    </row>
    <row r="32" spans="3:11" ht="13.5" customHeight="1" thickBot="1" x14ac:dyDescent="0.25">
      <c r="C32" s="13" t="s">
        <v>33</v>
      </c>
      <c r="D32" s="17">
        <v>47189.909999999974</v>
      </c>
      <c r="E32" s="16">
        <v>427457.81</v>
      </c>
      <c r="F32" s="16">
        <v>413135.62</v>
      </c>
      <c r="G32" s="20">
        <v>419363.49</v>
      </c>
      <c r="H32" s="20">
        <f>+D32+E32-F32</f>
        <v>61512.099999999977</v>
      </c>
      <c r="I32" s="47"/>
      <c r="K32" s="1">
        <f>18.53+5.18+49747.54-2581.34</f>
        <v>47189.91</v>
      </c>
    </row>
    <row r="33" spans="3:11" ht="13.5" customHeight="1" thickBot="1" x14ac:dyDescent="0.25">
      <c r="C33" s="13" t="s">
        <v>32</v>
      </c>
      <c r="D33" s="17">
        <v>30330.179999999964</v>
      </c>
      <c r="E33" s="16">
        <v>292280.34999999998</v>
      </c>
      <c r="F33" s="16">
        <v>277109.26</v>
      </c>
      <c r="G33" s="20">
        <v>267737.06</v>
      </c>
      <c r="H33" s="20">
        <f>+D33+E33-F33</f>
        <v>45501.269999999902</v>
      </c>
      <c r="I33" s="47"/>
      <c r="K33" s="1">
        <f>6.4+17844.33-901.43+3.21+14495.49-1119.03+1.21</f>
        <v>30330.18</v>
      </c>
    </row>
    <row r="34" spans="3:11" ht="13.5" customHeight="1" thickBot="1" x14ac:dyDescent="0.25">
      <c r="C34" s="13" t="s">
        <v>31</v>
      </c>
      <c r="D34" s="17">
        <v>338.34000000000015</v>
      </c>
      <c r="E34" s="16">
        <v>38817.33</v>
      </c>
      <c r="F34" s="16">
        <v>37472.019999999997</v>
      </c>
      <c r="G34" s="20"/>
      <c r="H34" s="20">
        <f>+D34+E34-F34</f>
        <v>1683.6500000000015</v>
      </c>
      <c r="I34" s="48"/>
      <c r="K34" s="1">
        <f>0.24+45.49-20.08+315.6-2.95+0.01+0.02+0.01</f>
        <v>338.34</v>
      </c>
    </row>
    <row r="35" spans="3:11" ht="13.5" customHeight="1" thickBot="1" x14ac:dyDescent="0.25">
      <c r="C35" s="13" t="s">
        <v>7</v>
      </c>
      <c r="D35" s="12">
        <f>SUM(D30:D34)</f>
        <v>378483.78000000009</v>
      </c>
      <c r="E35" s="12">
        <f>SUM(E30:E34)</f>
        <v>3480700.08</v>
      </c>
      <c r="F35" s="12">
        <f>SUM(F30:F34)</f>
        <v>3385527.1999999997</v>
      </c>
      <c r="G35" s="12">
        <f>SUM(G30:G34)</f>
        <v>3040452.56</v>
      </c>
      <c r="H35" s="12">
        <f>SUM(H30:H34)</f>
        <v>473656.65999999968</v>
      </c>
      <c r="I35" s="28"/>
    </row>
    <row r="36" spans="3:11" ht="13.5" customHeight="1" thickBot="1" x14ac:dyDescent="0.25">
      <c r="C36" s="50" t="s">
        <v>30</v>
      </c>
      <c r="D36" s="50"/>
      <c r="E36" s="50"/>
      <c r="F36" s="50"/>
      <c r="G36" s="50"/>
      <c r="H36" s="50"/>
      <c r="I36" s="50"/>
    </row>
    <row r="37" spans="3:11" ht="48.75" customHeight="1" thickBot="1" x14ac:dyDescent="0.25">
      <c r="C37" s="19" t="s">
        <v>29</v>
      </c>
      <c r="D37" s="27" t="s">
        <v>28</v>
      </c>
      <c r="E37" s="26" t="s">
        <v>27</v>
      </c>
      <c r="F37" s="26" t="s">
        <v>26</v>
      </c>
      <c r="G37" s="26" t="s">
        <v>25</v>
      </c>
      <c r="H37" s="26" t="s">
        <v>24</v>
      </c>
      <c r="I37" s="25" t="s">
        <v>23</v>
      </c>
    </row>
    <row r="38" spans="3:11" ht="27.75" customHeight="1" thickBot="1" x14ac:dyDescent="0.25">
      <c r="C38" s="24" t="s">
        <v>22</v>
      </c>
      <c r="D38" s="23">
        <f>121844.19-3816.08+20.44</f>
        <v>118048.55</v>
      </c>
      <c r="E38" s="15">
        <v>1479417.48</v>
      </c>
      <c r="F38" s="15">
        <v>1454522.22</v>
      </c>
      <c r="G38" s="15">
        <f>+E38</f>
        <v>1479417.48</v>
      </c>
      <c r="H38" s="15">
        <f>+D38+E38-F38</f>
        <v>142943.81000000006</v>
      </c>
      <c r="I38" s="55" t="s">
        <v>21</v>
      </c>
      <c r="J38" s="22">
        <f>114814.85-3383.67+12.53-4.39+38.94-13.63+4.58-1.69+50.21-18.59-D38</f>
        <v>-6549.4099999999889</v>
      </c>
      <c r="K38" s="22">
        <f>118052.11-3.56+441.29-0.02+1550.69-0.06+148.03-0.01+1655.75-0.07+1.7-1.69+18.62-18.59-H38</f>
        <v>-21099.620000000068</v>
      </c>
    </row>
    <row r="39" spans="3:11" ht="14.25" customHeight="1" thickBot="1" x14ac:dyDescent="0.25">
      <c r="C39" s="13" t="s">
        <v>20</v>
      </c>
      <c r="D39" s="17">
        <v>23549.650000000023</v>
      </c>
      <c r="E39" s="20">
        <v>296373.59999999998</v>
      </c>
      <c r="F39" s="20">
        <v>291626.87</v>
      </c>
      <c r="G39" s="15">
        <v>30584.32</v>
      </c>
      <c r="H39" s="15">
        <f t="shared" ref="H39:H47" si="0">+D39+E39-F39</f>
        <v>28296.380000000005</v>
      </c>
      <c r="I39" s="56"/>
      <c r="J39" s="22">
        <f>23550.36-0.71</f>
        <v>23549.65</v>
      </c>
    </row>
    <row r="40" spans="3:11" ht="13.5" hidden="1" customHeight="1" thickBot="1" x14ac:dyDescent="0.25">
      <c r="C40" s="19" t="s">
        <v>19</v>
      </c>
      <c r="D40" s="21">
        <v>0</v>
      </c>
      <c r="E40" s="20"/>
      <c r="F40" s="20"/>
      <c r="G40" s="15"/>
      <c r="H40" s="15">
        <f t="shared" si="0"/>
        <v>0</v>
      </c>
      <c r="I40" s="18"/>
    </row>
    <row r="41" spans="3:11" ht="12.75" customHeight="1" thickBot="1" x14ac:dyDescent="0.25">
      <c r="C41" s="13" t="s">
        <v>18</v>
      </c>
      <c r="D41" s="17">
        <v>14480.499999999971</v>
      </c>
      <c r="E41" s="20">
        <v>174721.68</v>
      </c>
      <c r="F41" s="20">
        <v>171742.68</v>
      </c>
      <c r="G41" s="15">
        <f>+E41</f>
        <v>174721.68</v>
      </c>
      <c r="H41" s="15">
        <f t="shared" si="0"/>
        <v>17459.499999999971</v>
      </c>
      <c r="I41" s="18" t="s">
        <v>17</v>
      </c>
      <c r="J41" s="1">
        <f>14480.92-0.42</f>
        <v>14480.5</v>
      </c>
    </row>
    <row r="42" spans="3:11" ht="30" customHeight="1" thickBot="1" x14ac:dyDescent="0.25">
      <c r="C42" s="13" t="s">
        <v>16</v>
      </c>
      <c r="D42" s="17">
        <v>25625.360000000044</v>
      </c>
      <c r="E42" s="20">
        <v>322503.96000000002</v>
      </c>
      <c r="F42" s="20">
        <v>317309.25</v>
      </c>
      <c r="G42" s="15">
        <v>225605.83</v>
      </c>
      <c r="H42" s="15">
        <f t="shared" si="0"/>
        <v>30820.070000000065</v>
      </c>
      <c r="I42" s="14" t="s">
        <v>15</v>
      </c>
      <c r="J42" s="1">
        <f>22066.17-717.94+2304.74</f>
        <v>23652.97</v>
      </c>
      <c r="K42" s="1">
        <f>9.63+3776.42+21840.09-0.78</f>
        <v>25625.360000000001</v>
      </c>
    </row>
    <row r="43" spans="3:11" ht="23.25" customHeight="1" thickBot="1" x14ac:dyDescent="0.25">
      <c r="C43" s="13" t="s">
        <v>14</v>
      </c>
      <c r="D43" s="17">
        <v>1163.8199999999997</v>
      </c>
      <c r="E43" s="16">
        <v>14697</v>
      </c>
      <c r="F43" s="16">
        <v>14591.3</v>
      </c>
      <c r="G43" s="15">
        <f>+E43</f>
        <v>14697</v>
      </c>
      <c r="H43" s="15">
        <f t="shared" si="0"/>
        <v>1269.5200000000004</v>
      </c>
      <c r="I43" s="14" t="s">
        <v>13</v>
      </c>
    </row>
    <row r="44" spans="3:11" ht="13.5" customHeight="1" thickBot="1" x14ac:dyDescent="0.25">
      <c r="C44" s="19" t="s">
        <v>12</v>
      </c>
      <c r="D44" s="17">
        <v>18120.510000000009</v>
      </c>
      <c r="E44" s="16">
        <v>180779.61</v>
      </c>
      <c r="F44" s="16">
        <v>176796.41</v>
      </c>
      <c r="G44" s="15">
        <f>+E44</f>
        <v>180779.61</v>
      </c>
      <c r="H44" s="15">
        <f t="shared" si="0"/>
        <v>22103.709999999992</v>
      </c>
      <c r="I44" s="18"/>
      <c r="J44" s="1">
        <f>18121.35-0.84</f>
        <v>18120.509999999998</v>
      </c>
    </row>
    <row r="45" spans="3:11" ht="13.5" customHeight="1" thickBot="1" x14ac:dyDescent="0.25">
      <c r="C45" s="19" t="s">
        <v>11</v>
      </c>
      <c r="D45" s="17">
        <v>12640.98000000001</v>
      </c>
      <c r="E45" s="16">
        <v>151598</v>
      </c>
      <c r="F45" s="16">
        <v>148355.22</v>
      </c>
      <c r="G45" s="15">
        <f>+E45</f>
        <v>151598</v>
      </c>
      <c r="H45" s="15">
        <f t="shared" si="0"/>
        <v>15883.760000000009</v>
      </c>
      <c r="I45" s="18"/>
      <c r="J45" s="1">
        <f>4746.93-108.86+2534.11-53.9</f>
        <v>7118.2800000000007</v>
      </c>
      <c r="K45" s="1">
        <f>9058.08-290.2+4016.78-143.68</f>
        <v>12640.98</v>
      </c>
    </row>
    <row r="46" spans="3:11" ht="13.5" customHeight="1" thickBot="1" x14ac:dyDescent="0.25">
      <c r="C46" s="19" t="s">
        <v>10</v>
      </c>
      <c r="D46" s="17">
        <f>3816.08-20.44</f>
        <v>3795.64</v>
      </c>
      <c r="E46" s="16">
        <v>56655.71</v>
      </c>
      <c r="F46" s="16">
        <v>55042.82</v>
      </c>
      <c r="G46" s="15">
        <f>+E46</f>
        <v>56655.71</v>
      </c>
      <c r="H46" s="15">
        <f t="shared" si="0"/>
        <v>5408.5299999999988</v>
      </c>
      <c r="I46" s="18"/>
    </row>
    <row r="47" spans="3:11" ht="13.5" customHeight="1" thickBot="1" x14ac:dyDescent="0.25">
      <c r="C47" s="13" t="s">
        <v>9</v>
      </c>
      <c r="D47" s="17">
        <v>2986.2599999999875</v>
      </c>
      <c r="E47" s="16">
        <v>37556.879999999997</v>
      </c>
      <c r="F47" s="16">
        <v>37181.64</v>
      </c>
      <c r="G47" s="15">
        <f>+E47</f>
        <v>37556.879999999997</v>
      </c>
      <c r="H47" s="15">
        <f t="shared" si="0"/>
        <v>3361.4999999999854</v>
      </c>
      <c r="I47" s="14" t="s">
        <v>8</v>
      </c>
      <c r="J47" s="1">
        <f>2986.35-0.09</f>
        <v>2986.2599999999998</v>
      </c>
    </row>
    <row r="48" spans="3:11" s="10" customFormat="1" ht="13.5" customHeight="1" thickBot="1" x14ac:dyDescent="0.25">
      <c r="C48" s="13" t="s">
        <v>7</v>
      </c>
      <c r="D48" s="12">
        <f>SUM(D38:D47)</f>
        <v>220411.27000000005</v>
      </c>
      <c r="E48" s="12">
        <f>SUM(E38:E47)</f>
        <v>2714303.92</v>
      </c>
      <c r="F48" s="12">
        <f>SUM(F38:F47)</f>
        <v>2667168.4099999997</v>
      </c>
      <c r="G48" s="12">
        <f>SUM(G38:G47)</f>
        <v>2351616.5099999998</v>
      </c>
      <c r="H48" s="12">
        <f>SUM(H38:H47)</f>
        <v>267546.78000000009</v>
      </c>
      <c r="I48" s="11"/>
    </row>
    <row r="49" spans="3:9" ht="13.5" customHeight="1" thickBot="1" x14ac:dyDescent="0.25">
      <c r="C49" s="57" t="s">
        <v>6</v>
      </c>
      <c r="D49" s="57"/>
      <c r="E49" s="57"/>
      <c r="F49" s="57"/>
      <c r="G49" s="57"/>
      <c r="H49" s="57"/>
      <c r="I49" s="57"/>
    </row>
    <row r="50" spans="3:9" ht="40.5" customHeight="1" thickBot="1" x14ac:dyDescent="0.25">
      <c r="C50" s="9" t="s">
        <v>5</v>
      </c>
      <c r="D50" s="43" t="s">
        <v>4</v>
      </c>
      <c r="E50" s="44"/>
      <c r="F50" s="44"/>
      <c r="G50" s="44"/>
      <c r="H50" s="45"/>
      <c r="I50" s="8" t="s">
        <v>3</v>
      </c>
    </row>
    <row r="51" spans="3:9" ht="21.75" customHeight="1" x14ac:dyDescent="0.3">
      <c r="C51" s="7" t="s">
        <v>2</v>
      </c>
      <c r="D51" s="7"/>
      <c r="E51" s="7"/>
      <c r="F51" s="7"/>
      <c r="G51" s="7"/>
      <c r="H51" s="6">
        <f>+H35+H48</f>
        <v>741203.43999999971</v>
      </c>
    </row>
    <row r="52" spans="3:9" ht="15" hidden="1" x14ac:dyDescent="0.25">
      <c r="C52" s="5" t="s">
        <v>1</v>
      </c>
      <c r="D52" s="5"/>
    </row>
    <row r="53" spans="3:9" ht="12.75" customHeight="1" x14ac:dyDescent="0.2">
      <c r="C53" s="4" t="s">
        <v>0</v>
      </c>
    </row>
    <row r="54" spans="3:9" x14ac:dyDescent="0.2">
      <c r="E54" s="3"/>
      <c r="F54" s="3"/>
    </row>
    <row r="55" spans="3:9" x14ac:dyDescent="0.2">
      <c r="D55" s="1"/>
      <c r="E55" s="1"/>
      <c r="F55" s="1"/>
      <c r="G55" s="1"/>
      <c r="H55" s="1"/>
      <c r="I55" s="1"/>
    </row>
    <row r="56" spans="3:9" x14ac:dyDescent="0.2">
      <c r="D56" s="1"/>
      <c r="E56" s="1"/>
      <c r="F56" s="1"/>
      <c r="G56" s="1"/>
      <c r="H56" s="1"/>
      <c r="I56" s="1"/>
    </row>
    <row r="57" spans="3:9" x14ac:dyDescent="0.2">
      <c r="D57" s="1"/>
      <c r="E57" s="1"/>
      <c r="F57" s="1"/>
      <c r="G57" s="1"/>
      <c r="H57" s="1"/>
      <c r="I57" s="1"/>
    </row>
    <row r="58" spans="3:9" x14ac:dyDescent="0.2">
      <c r="D58" s="1"/>
      <c r="E58" s="1"/>
      <c r="F58" s="1"/>
      <c r="G58" s="1"/>
      <c r="H58" s="1"/>
      <c r="I58" s="1"/>
    </row>
  </sheetData>
  <mergeCells count="10">
    <mergeCell ref="C36:I36"/>
    <mergeCell ref="I38:I39"/>
    <mergeCell ref="C49:I49"/>
    <mergeCell ref="D50:H50"/>
    <mergeCell ref="C24:I24"/>
    <mergeCell ref="C25:I25"/>
    <mergeCell ref="C26:I26"/>
    <mergeCell ref="C27:I27"/>
    <mergeCell ref="C29:I29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3" zoomScaleNormal="100" zoomScaleSheetLayoutView="120" workbookViewId="0">
      <selection activeCell="G22" sqref="G22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3.5703125" style="37" customWidth="1"/>
    <col min="10" max="16384" width="9.140625" style="37"/>
  </cols>
  <sheetData>
    <row r="13" spans="1:9" x14ac:dyDescent="0.25">
      <c r="A13" s="58" t="s">
        <v>64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63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62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41" t="s">
        <v>61</v>
      </c>
      <c r="B16" s="41" t="s">
        <v>60</v>
      </c>
      <c r="C16" s="41" t="s">
        <v>59</v>
      </c>
      <c r="D16" s="41" t="s">
        <v>58</v>
      </c>
      <c r="E16" s="41" t="s">
        <v>57</v>
      </c>
      <c r="F16" s="42" t="s">
        <v>56</v>
      </c>
      <c r="G16" s="42" t="s">
        <v>55</v>
      </c>
      <c r="H16" s="41" t="s">
        <v>54</v>
      </c>
      <c r="I16" s="41" t="s">
        <v>53</v>
      </c>
    </row>
    <row r="17" spans="1:9" x14ac:dyDescent="0.25">
      <c r="A17" s="40" t="s">
        <v>52</v>
      </c>
      <c r="B17" s="39">
        <v>-379.58691999999996</v>
      </c>
      <c r="C17" s="39"/>
      <c r="D17" s="39">
        <v>296.37360000000001</v>
      </c>
      <c r="E17" s="39">
        <v>291.62687</v>
      </c>
      <c r="F17" s="39">
        <v>19.041</v>
      </c>
      <c r="G17" s="39">
        <v>30.584320000000002</v>
      </c>
      <c r="H17" s="39">
        <v>28.296379999999999</v>
      </c>
      <c r="I17" s="39">
        <f>B17+D17+F17-G17</f>
        <v>-94.756639999999962</v>
      </c>
    </row>
    <row r="19" spans="1:9" x14ac:dyDescent="0.25">
      <c r="A19" s="37" t="s">
        <v>51</v>
      </c>
    </row>
    <row r="20" spans="1:9" x14ac:dyDescent="0.25">
      <c r="A20" s="38" t="s">
        <v>50</v>
      </c>
    </row>
    <row r="21" spans="1:9" x14ac:dyDescent="0.25">
      <c r="A21" s="38" t="s">
        <v>49</v>
      </c>
    </row>
    <row r="22" spans="1:9" x14ac:dyDescent="0.25">
      <c r="A22" s="38" t="s">
        <v>48</v>
      </c>
    </row>
    <row r="23" spans="1:9" x14ac:dyDescent="0.25">
      <c r="A23" s="38" t="s">
        <v>47</v>
      </c>
    </row>
    <row r="24" spans="1:9" x14ac:dyDescent="0.25">
      <c r="A24" s="38" t="s">
        <v>46</v>
      </c>
    </row>
    <row r="25" spans="1:9" x14ac:dyDescent="0.25">
      <c r="A25" s="38" t="s">
        <v>45</v>
      </c>
    </row>
    <row r="26" spans="1:9" x14ac:dyDescent="0.25">
      <c r="A26" s="38" t="s">
        <v>44</v>
      </c>
    </row>
    <row r="27" spans="1:9" x14ac:dyDescent="0.25">
      <c r="A27" s="38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Центральная7 1</vt:lpstr>
      <vt:lpstr>Центральная 7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2018-04-02T10:56:32Z</dcterms:created>
  <dcterms:modified xsi:type="dcterms:W3CDTF">2018-05-14T08:48:54Z</dcterms:modified>
</cp:coreProperties>
</file>