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ветеранов10" sheetId="1" r:id="rId1"/>
    <sheet name="Ветеранов 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9" i="1"/>
  <c r="K29" i="1"/>
  <c r="H30" i="1"/>
  <c r="K30" i="1"/>
  <c r="H31" i="1"/>
  <c r="K31" i="1"/>
  <c r="H32" i="1"/>
  <c r="K32" i="1"/>
  <c r="H33" i="1"/>
  <c r="K33" i="1"/>
  <c r="D34" i="1"/>
  <c r="E34" i="1"/>
  <c r="F34" i="1"/>
  <c r="G34" i="1"/>
  <c r="H34" i="1"/>
  <c r="G37" i="1"/>
  <c r="H37" i="1"/>
  <c r="J37" i="1"/>
  <c r="K37" i="1"/>
  <c r="H38" i="1"/>
  <c r="H46" i="1" s="1"/>
  <c r="H49" i="1" s="1"/>
  <c r="H39" i="1"/>
  <c r="H40" i="1"/>
  <c r="H41" i="1"/>
  <c r="J41" i="1"/>
  <c r="K41" i="1"/>
  <c r="G42" i="1"/>
  <c r="H42" i="1"/>
  <c r="G43" i="1"/>
  <c r="H43" i="1"/>
  <c r="J43" i="1"/>
  <c r="K43" i="1"/>
  <c r="G44" i="1"/>
  <c r="H44" i="1"/>
  <c r="G45" i="1"/>
  <c r="D46" i="1"/>
  <c r="E46" i="1"/>
  <c r="F46" i="1"/>
  <c r="G46" i="1"/>
</calcChain>
</file>

<file path=xl/sharedStrings.xml><?xml version="1.0" encoding="utf-8"?>
<sst xmlns="http://schemas.openxmlformats.org/spreadsheetml/2006/main" count="72" uniqueCount="65">
  <si>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</si>
  <si>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</si>
  <si>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</si>
  <si>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</si>
  <si>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</si>
  <si>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</si>
  <si>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</si>
  <si>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</si>
  <si>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</si>
  <si>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</si>
  <si>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</si>
  <si>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Повышающий коээфициент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</si>
  <si>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</si>
  <si>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</si>
  <si>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</si>
  <si>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</si>
  <si>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</si>
  <si>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</si>
  <si>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</si>
  <si>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</si>
  <si>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Н/2011-100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</si>
  <si>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</si>
  <si>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</si>
  <si>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</si>
  <si>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</si>
  <si>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</si>
  <si>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</si>
  <si>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</si>
  <si>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</si>
  <si>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</si>
  <si>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</si>
  <si>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</si>
  <si>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</si>
  <si>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</si>
  <si>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</si>
  <si>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</si>
  <si>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</si>
  <si>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</si>
  <si>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</si>
  <si>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</si>
  <si>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</si>
  <si>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косметический ремонт дома - 180.0т.р.</t>
  </si>
  <si>
    <t xml:space="preserve">ГВС-промывка труб - 2.40 т.р. </t>
  </si>
  <si>
    <t>косметический ремонт подъезда - 31.94 т.р.</t>
  </si>
  <si>
    <t>ремонт тамбурной двери - 0.51 т.р.</t>
  </si>
  <si>
    <t>смена кранов спускных на трубопров подводки ХВС, ГВС - 0.33 т.р.</t>
  </si>
  <si>
    <t>Прочее - 3.57 т.р.</t>
  </si>
  <si>
    <t>Обслуживание КУУТЭ - 37,04 т.р</t>
  </si>
  <si>
    <t>работы по электрикe- 7.01 т.р.</t>
  </si>
  <si>
    <t>изготовление и установка напольной решетки - 0.91т.р.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</si>
  <si>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</t>
    </r>
    <r>
      <rPr>
        <b/>
        <sz val="11"/>
        <color indexed="8"/>
        <rFont val="Calibri"/>
        <family val="2"/>
        <charset val="204"/>
      </rPr>
      <t>63</t>
    </r>
    <r>
      <rPr>
        <b/>
        <sz val="11"/>
        <color indexed="8"/>
        <rFont val="Calibri"/>
        <family val="2"/>
        <charset val="204"/>
      </rPr>
      <t>,71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</si>
  <si>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</si>
  <si>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</si>
  <si>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</si>
  <si>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</si>
  <si>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</si>
  <si>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</si>
  <si>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</si>
  <si>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</si>
  <si>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</si>
  <si>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</si>
  <si>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10 по ул. Ветеранов с 01.01.2017г. по 31.12.2017г.</t>
  </si>
  <si>
    <t>по выполнению плана текущего ремонта жилого дома</t>
  </si>
  <si>
    <t>ОТЧЕТ</t>
  </si>
  <si>
    <t>имущества жилого дома № 10  по ул. Ветеранов с 01.01.2017г. по 31.10.2017г.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</si>
</sst>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2" fontId="3" fillId="0" borderId="0" xfId="0" applyNumberFormat="1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ont="1"/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C20" workbookViewId="0">
      <selection activeCell="G54" sqref="G5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85546875" style="2" customWidth="1"/>
    <col min="8" max="8" width="13" style="2" customWidth="1"/>
    <col min="9" max="9" width="26.285156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40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1" ht="12.75" customHeight="1" x14ac:dyDescent="0.2">
      <c r="C17" s="34"/>
      <c r="D17" s="34"/>
      <c r="E17" s="33"/>
      <c r="F17" s="33"/>
      <c r="G17" s="33"/>
      <c r="H17" s="33"/>
      <c r="I17" s="33"/>
    </row>
    <row r="18" spans="3:11" ht="12.75" customHeight="1" x14ac:dyDescent="0.2">
      <c r="C18" s="34"/>
      <c r="D18" s="34"/>
      <c r="E18" s="33"/>
      <c r="F18" s="33"/>
      <c r="G18" s="33"/>
      <c r="H18" s="33"/>
      <c r="I18" s="33"/>
    </row>
    <row r="19" spans="3:11" ht="12.75" customHeight="1" x14ac:dyDescent="0.2">
      <c r="C19" s="34"/>
      <c r="D19" s="34"/>
      <c r="E19" s="33"/>
      <c r="F19" s="33"/>
      <c r="G19" s="33"/>
      <c r="H19" s="33"/>
      <c r="I19" s="33"/>
    </row>
    <row r="20" spans="3:11" ht="12.75" customHeight="1" x14ac:dyDescent="0.2">
      <c r="C20" s="34"/>
      <c r="D20" s="34"/>
      <c r="E20" s="33"/>
      <c r="F20" s="33"/>
      <c r="G20" s="33"/>
      <c r="H20" s="33"/>
      <c r="I20" s="33"/>
    </row>
    <row r="21" spans="3:11" ht="12.75" customHeight="1" x14ac:dyDescent="0.2">
      <c r="C21" s="34"/>
      <c r="D21" s="34"/>
      <c r="E21" s="33"/>
      <c r="F21" s="33"/>
      <c r="G21" s="33"/>
      <c r="H21" s="33"/>
      <c r="I21" s="33"/>
    </row>
    <row r="22" spans="3:11" ht="12.75" customHeight="1" x14ac:dyDescent="0.2">
      <c r="C22" s="34"/>
      <c r="D22" s="34"/>
      <c r="E22" s="33"/>
      <c r="F22" s="33"/>
      <c r="G22" s="33"/>
      <c r="H22" s="33"/>
      <c r="I22" s="33"/>
    </row>
    <row r="23" spans="3:11" ht="14.25" x14ac:dyDescent="0.2">
      <c r="C23" s="58" t="s">
        <v>39</v>
      </c>
      <c r="D23" s="58"/>
      <c r="E23" s="58"/>
      <c r="F23" s="58"/>
      <c r="G23" s="58"/>
      <c r="H23" s="58"/>
      <c r="I23" s="58"/>
    </row>
    <row r="24" spans="3:11" x14ac:dyDescent="0.2">
      <c r="C24" s="59" t="s">
        <v>38</v>
      </c>
      <c r="D24" s="59"/>
      <c r="E24" s="59"/>
      <c r="F24" s="59"/>
      <c r="G24" s="59"/>
      <c r="H24" s="59"/>
      <c r="I24" s="59"/>
    </row>
    <row r="25" spans="3:11" x14ac:dyDescent="0.2">
      <c r="C25" s="59" t="s">
        <v>64</v>
      </c>
      <c r="D25" s="59"/>
      <c r="E25" s="59"/>
      <c r="F25" s="59"/>
      <c r="G25" s="59"/>
      <c r="H25" s="59"/>
      <c r="I25" s="59"/>
    </row>
    <row r="26" spans="3:11" ht="6" customHeight="1" thickBot="1" x14ac:dyDescent="0.25">
      <c r="C26" s="60"/>
      <c r="D26" s="60"/>
      <c r="E26" s="60"/>
      <c r="F26" s="60"/>
      <c r="G26" s="60"/>
      <c r="H26" s="60"/>
      <c r="I26" s="60"/>
    </row>
    <row r="27" spans="3:11" ht="51" customHeight="1" thickBot="1" x14ac:dyDescent="0.25">
      <c r="C27" s="27" t="s">
        <v>28</v>
      </c>
      <c r="D27" s="30" t="s">
        <v>27</v>
      </c>
      <c r="E27" s="29" t="s">
        <v>26</v>
      </c>
      <c r="F27" s="29" t="s">
        <v>25</v>
      </c>
      <c r="G27" s="29" t="s">
        <v>24</v>
      </c>
      <c r="H27" s="29" t="s">
        <v>23</v>
      </c>
      <c r="I27" s="30" t="s">
        <v>37</v>
      </c>
    </row>
    <row r="28" spans="3:11" ht="13.5" customHeight="1" thickBot="1" x14ac:dyDescent="0.25">
      <c r="C28" s="55" t="s">
        <v>36</v>
      </c>
      <c r="D28" s="56"/>
      <c r="E28" s="56"/>
      <c r="F28" s="56"/>
      <c r="G28" s="56"/>
      <c r="H28" s="56"/>
      <c r="I28" s="57"/>
    </row>
    <row r="29" spans="3:11" ht="13.5" customHeight="1" thickBot="1" x14ac:dyDescent="0.25">
      <c r="C29" s="16" t="s">
        <v>35</v>
      </c>
      <c r="D29" s="21">
        <v>116720.02999999991</v>
      </c>
      <c r="E29" s="23">
        <v>864530</v>
      </c>
      <c r="F29" s="23">
        <v>873628.52</v>
      </c>
      <c r="G29" s="23">
        <v>781419.91</v>
      </c>
      <c r="H29" s="23">
        <f>+D29+E29-F29</f>
        <v>107621.50999999989</v>
      </c>
      <c r="I29" s="52" t="s">
        <v>34</v>
      </c>
      <c r="K29" s="32">
        <f>108863.97+6116.83+1739.23</f>
        <v>116720.03</v>
      </c>
    </row>
    <row r="30" spans="3:11" ht="13.5" customHeight="1" thickBot="1" x14ac:dyDescent="0.25">
      <c r="C30" s="16" t="s">
        <v>33</v>
      </c>
      <c r="D30" s="21">
        <v>20084.990000000049</v>
      </c>
      <c r="E30" s="18">
        <v>185540.61</v>
      </c>
      <c r="F30" s="18">
        <v>173302.15</v>
      </c>
      <c r="G30" s="23">
        <v>129374.51</v>
      </c>
      <c r="H30" s="23">
        <f>+D30+E30-F30</f>
        <v>32323.450000000041</v>
      </c>
      <c r="I30" s="53"/>
      <c r="K30" s="1">
        <f>113.89+20107.92+454.58-591.4</f>
        <v>20084.989999999998</v>
      </c>
    </row>
    <row r="31" spans="3:11" ht="13.5" customHeight="1" thickBot="1" x14ac:dyDescent="0.25">
      <c r="C31" s="16" t="s">
        <v>32</v>
      </c>
      <c r="D31" s="21">
        <v>13001.87999999999</v>
      </c>
      <c r="E31" s="18">
        <v>145808.46</v>
      </c>
      <c r="F31" s="18">
        <v>142272.47</v>
      </c>
      <c r="G31" s="23">
        <v>120641.48</v>
      </c>
      <c r="H31" s="23">
        <f>+D31+E31-F31</f>
        <v>16537.869999999966</v>
      </c>
      <c r="I31" s="53"/>
      <c r="K31" s="1">
        <f>94.32+13142.31-208.13-26.62</f>
        <v>13001.88</v>
      </c>
    </row>
    <row r="32" spans="3:11" ht="13.5" customHeight="1" thickBot="1" x14ac:dyDescent="0.25">
      <c r="C32" s="16" t="s">
        <v>31</v>
      </c>
      <c r="D32" s="21">
        <v>7438.109999999986</v>
      </c>
      <c r="E32" s="18">
        <v>86746.559999999998</v>
      </c>
      <c r="F32" s="18">
        <v>84368.13</v>
      </c>
      <c r="G32" s="23">
        <v>69356.33</v>
      </c>
      <c r="H32" s="23">
        <f>+D32+E32-F32</f>
        <v>9816.539999999979</v>
      </c>
      <c r="I32" s="53"/>
      <c r="K32" s="1">
        <f>4626.53-21.4+2835.2-16.89+14.67</f>
        <v>7438.11</v>
      </c>
    </row>
    <row r="33" spans="3:12" ht="13.5" customHeight="1" thickBot="1" x14ac:dyDescent="0.25">
      <c r="C33" s="16" t="s">
        <v>30</v>
      </c>
      <c r="D33" s="21">
        <v>636.97999999999956</v>
      </c>
      <c r="E33" s="18">
        <v>34294.07</v>
      </c>
      <c r="F33" s="18">
        <v>31742.17</v>
      </c>
      <c r="G33" s="23"/>
      <c r="H33" s="23">
        <f>+D33+E33-F33</f>
        <v>3188.8800000000047</v>
      </c>
      <c r="I33" s="54"/>
      <c r="K33" s="1">
        <f>360.06-33.2+291.87+18.25</f>
        <v>636.98</v>
      </c>
    </row>
    <row r="34" spans="3:12" ht="13.5" customHeight="1" thickBot="1" x14ac:dyDescent="0.25">
      <c r="C34" s="16" t="s">
        <v>7</v>
      </c>
      <c r="D34" s="15">
        <f>SUM(D29:D33)</f>
        <v>157881.98999999996</v>
      </c>
      <c r="E34" s="15">
        <f>SUM(E29:E33)</f>
        <v>1316919.7</v>
      </c>
      <c r="F34" s="15">
        <f>SUM(F29:F33)</f>
        <v>1305313.44</v>
      </c>
      <c r="G34" s="15">
        <f>SUM(G29:G33)</f>
        <v>1100792.23</v>
      </c>
      <c r="H34" s="15">
        <f>SUM(H29:H33)</f>
        <v>169488.24999999988</v>
      </c>
      <c r="I34" s="31"/>
    </row>
    <row r="35" spans="3:12" ht="13.5" customHeight="1" thickBot="1" x14ac:dyDescent="0.25">
      <c r="C35" s="56" t="s">
        <v>29</v>
      </c>
      <c r="D35" s="56"/>
      <c r="E35" s="56"/>
      <c r="F35" s="56"/>
      <c r="G35" s="56"/>
      <c r="H35" s="56"/>
      <c r="I35" s="56"/>
    </row>
    <row r="36" spans="3:12" ht="50.25" customHeight="1" thickBot="1" x14ac:dyDescent="0.25">
      <c r="C36" s="22" t="s">
        <v>28</v>
      </c>
      <c r="D36" s="30" t="s">
        <v>27</v>
      </c>
      <c r="E36" s="29" t="s">
        <v>26</v>
      </c>
      <c r="F36" s="29" t="s">
        <v>25</v>
      </c>
      <c r="G36" s="29" t="s">
        <v>24</v>
      </c>
      <c r="H36" s="29" t="s">
        <v>23</v>
      </c>
      <c r="I36" s="28" t="s">
        <v>22</v>
      </c>
    </row>
    <row r="37" spans="3:12" ht="21" customHeight="1" thickBot="1" x14ac:dyDescent="0.25">
      <c r="C37" s="27" t="s">
        <v>21</v>
      </c>
      <c r="D37" s="26">
        <v>70701.849999999977</v>
      </c>
      <c r="E37" s="19">
        <v>552730.43999999994</v>
      </c>
      <c r="F37" s="19">
        <v>561240.09</v>
      </c>
      <c r="G37" s="19">
        <f>+E37</f>
        <v>552730.43999999994</v>
      </c>
      <c r="H37" s="19">
        <f t="shared" ref="H37:H44" si="0">+D37+E37-F37</f>
        <v>62192.199999999953</v>
      </c>
      <c r="I37" s="61" t="s">
        <v>20</v>
      </c>
      <c r="J37" s="25">
        <f>45369.09-D37</f>
        <v>-25332.75999999998</v>
      </c>
      <c r="K37" s="25">
        <f>70701.85-H37</f>
        <v>8509.6500000000524</v>
      </c>
    </row>
    <row r="38" spans="3:12" ht="20.25" customHeight="1" thickBot="1" x14ac:dyDescent="0.25">
      <c r="C38" s="16" t="s">
        <v>19</v>
      </c>
      <c r="D38" s="21">
        <v>14841.75</v>
      </c>
      <c r="E38" s="23">
        <v>117128.64</v>
      </c>
      <c r="F38" s="23">
        <v>118937.59</v>
      </c>
      <c r="G38" s="19">
        <v>263711.02</v>
      </c>
      <c r="H38" s="19">
        <f t="shared" si="0"/>
        <v>13032.800000000017</v>
      </c>
      <c r="I38" s="62"/>
      <c r="J38" s="25"/>
    </row>
    <row r="39" spans="3:12" ht="13.5" hidden="1" customHeight="1" thickBot="1" x14ac:dyDescent="0.25">
      <c r="C39" s="22" t="s">
        <v>18</v>
      </c>
      <c r="D39" s="24">
        <v>0</v>
      </c>
      <c r="E39" s="23"/>
      <c r="F39" s="23"/>
      <c r="G39" s="19"/>
      <c r="H39" s="19">
        <f t="shared" si="0"/>
        <v>0</v>
      </c>
      <c r="I39" s="20"/>
    </row>
    <row r="40" spans="3:12" ht="12.75" hidden="1" customHeight="1" thickBot="1" x14ac:dyDescent="0.25">
      <c r="C40" s="16" t="s">
        <v>17</v>
      </c>
      <c r="D40" s="21">
        <v>0</v>
      </c>
      <c r="E40" s="23"/>
      <c r="F40" s="23"/>
      <c r="G40" s="19"/>
      <c r="H40" s="19">
        <f t="shared" si="0"/>
        <v>0</v>
      </c>
      <c r="I40" s="20" t="s">
        <v>16</v>
      </c>
    </row>
    <row r="41" spans="3:12" ht="24.75" customHeight="1" thickBot="1" x14ac:dyDescent="0.25">
      <c r="C41" s="16" t="s">
        <v>15</v>
      </c>
      <c r="D41" s="21">
        <v>16205.440000000002</v>
      </c>
      <c r="E41" s="23">
        <v>127454.88</v>
      </c>
      <c r="F41" s="23">
        <v>129423.08</v>
      </c>
      <c r="G41" s="19">
        <v>45391.12</v>
      </c>
      <c r="H41" s="19">
        <f t="shared" si="0"/>
        <v>14237.240000000005</v>
      </c>
      <c r="I41" s="17" t="s">
        <v>14</v>
      </c>
      <c r="J41" s="1">
        <f>6979.69+3384.22</f>
        <v>10363.91</v>
      </c>
      <c r="K41" s="1">
        <f>1104.7+3384.22+11716.52</f>
        <v>16205.44</v>
      </c>
    </row>
    <row r="42" spans="3:12" ht="13.5" customHeight="1" thickBot="1" x14ac:dyDescent="0.25">
      <c r="C42" s="16" t="s">
        <v>13</v>
      </c>
      <c r="D42" s="21">
        <v>493.82999999999947</v>
      </c>
      <c r="E42" s="18">
        <v>3871.8</v>
      </c>
      <c r="F42" s="18">
        <v>3976.53</v>
      </c>
      <c r="G42" s="19">
        <f>+E42</f>
        <v>3871.8</v>
      </c>
      <c r="H42" s="19">
        <f t="shared" si="0"/>
        <v>389.099999999999</v>
      </c>
      <c r="I42" s="17" t="s">
        <v>12</v>
      </c>
    </row>
    <row r="43" spans="3:12" ht="13.5" customHeight="1" thickBot="1" x14ac:dyDescent="0.25">
      <c r="C43" s="16" t="s">
        <v>11</v>
      </c>
      <c r="D43" s="21">
        <v>3746.0499999999984</v>
      </c>
      <c r="E43" s="18">
        <v>13722.74</v>
      </c>
      <c r="F43" s="18">
        <v>10284.620000000001</v>
      </c>
      <c r="G43" s="19">
        <f>+E43</f>
        <v>13722.74</v>
      </c>
      <c r="H43" s="19">
        <f t="shared" si="0"/>
        <v>7184.1699999999964</v>
      </c>
      <c r="I43" s="17"/>
      <c r="J43" s="1">
        <f>369.54+375.68</f>
        <v>745.22</v>
      </c>
      <c r="K43" s="1">
        <f>2503.9+1242.15</f>
        <v>3746.05</v>
      </c>
    </row>
    <row r="44" spans="3:12" ht="13.5" customHeight="1" thickBot="1" x14ac:dyDescent="0.25">
      <c r="C44" s="22" t="s">
        <v>10</v>
      </c>
      <c r="D44" s="21">
        <v>8885.2299999999886</v>
      </c>
      <c r="E44" s="18">
        <v>64197.24</v>
      </c>
      <c r="F44" s="18">
        <v>63748.33</v>
      </c>
      <c r="G44" s="19">
        <f>+E44</f>
        <v>64197.24</v>
      </c>
      <c r="H44" s="19">
        <f t="shared" si="0"/>
        <v>9334.1399999999849</v>
      </c>
      <c r="I44" s="20"/>
    </row>
    <row r="45" spans="3:12" ht="13.5" hidden="1" customHeight="1" thickBot="1" x14ac:dyDescent="0.25">
      <c r="C45" s="16" t="s">
        <v>9</v>
      </c>
      <c r="D45" s="14"/>
      <c r="E45" s="18"/>
      <c r="F45" s="18"/>
      <c r="G45" s="19">
        <f>+E45</f>
        <v>0</v>
      </c>
      <c r="H45" s="18"/>
      <c r="I45" s="17" t="s">
        <v>8</v>
      </c>
    </row>
    <row r="46" spans="3:12" s="12" customFormat="1" ht="13.5" customHeight="1" thickBot="1" x14ac:dyDescent="0.25">
      <c r="C46" s="16" t="s">
        <v>7</v>
      </c>
      <c r="D46" s="15">
        <f>SUM(D37:D45)</f>
        <v>114874.14999999997</v>
      </c>
      <c r="E46" s="15">
        <f>SUM(E37:E45)</f>
        <v>879105.74</v>
      </c>
      <c r="F46" s="15">
        <f>SUM(F37:F45)</f>
        <v>887610.23999999987</v>
      </c>
      <c r="G46" s="15">
        <f>SUM(G37:G45)</f>
        <v>943624.36</v>
      </c>
      <c r="H46" s="15">
        <f>SUM(H37:H45)</f>
        <v>106369.64999999997</v>
      </c>
      <c r="I46" s="14"/>
      <c r="L46" s="13"/>
    </row>
    <row r="47" spans="3:12" ht="13.5" customHeight="1" thickBot="1" x14ac:dyDescent="0.25">
      <c r="C47" s="63" t="s">
        <v>6</v>
      </c>
      <c r="D47" s="63"/>
      <c r="E47" s="63"/>
      <c r="F47" s="63"/>
      <c r="G47" s="63"/>
      <c r="H47" s="63"/>
      <c r="I47" s="63"/>
    </row>
    <row r="48" spans="3:12" ht="27" customHeight="1" thickBot="1" x14ac:dyDescent="0.25">
      <c r="C48" s="11" t="s">
        <v>5</v>
      </c>
      <c r="D48" s="49" t="s">
        <v>4</v>
      </c>
      <c r="E48" s="50"/>
      <c r="F48" s="50"/>
      <c r="G48" s="50"/>
      <c r="H48" s="51"/>
      <c r="I48" s="10" t="s">
        <v>3</v>
      </c>
    </row>
    <row r="49" spans="3:9" ht="26.25" customHeight="1" x14ac:dyDescent="0.3">
      <c r="C49" s="9" t="s">
        <v>2</v>
      </c>
      <c r="D49" s="9"/>
      <c r="E49" s="9"/>
      <c r="F49" s="9"/>
      <c r="G49" s="9"/>
      <c r="H49" s="8">
        <f>+H34+H46</f>
        <v>275857.89999999985</v>
      </c>
    </row>
    <row r="50" spans="3:9" s="7" customFormat="1" hidden="1" x14ac:dyDescent="0.2">
      <c r="C50" s="2" t="s">
        <v>1</v>
      </c>
      <c r="D50" s="2"/>
      <c r="E50" s="2"/>
      <c r="F50" s="2"/>
      <c r="G50" s="2"/>
      <c r="H50" s="2"/>
      <c r="I50" s="2"/>
    </row>
    <row r="51" spans="3:9" ht="12.75" customHeight="1" x14ac:dyDescent="0.2">
      <c r="C51" s="6" t="s">
        <v>0</v>
      </c>
    </row>
    <row r="52" spans="3:9" x14ac:dyDescent="0.2">
      <c r="C52" s="1"/>
      <c r="D52" s="1"/>
      <c r="E52" s="1"/>
      <c r="F52" s="1"/>
      <c r="G52" s="1"/>
      <c r="H52" s="1"/>
    </row>
    <row r="53" spans="3:9" ht="15" customHeight="1" x14ac:dyDescent="0.25">
      <c r="C53" s="5"/>
      <c r="D53" s="4"/>
      <c r="E53" s="4"/>
      <c r="F53" s="4"/>
      <c r="G53" s="3"/>
    </row>
    <row r="55" spans="3:9" x14ac:dyDescent="0.2">
      <c r="H55" s="3"/>
    </row>
  </sheetData>
  <mergeCells count="10">
    <mergeCell ref="D48:H48"/>
    <mergeCell ref="I29:I33"/>
    <mergeCell ref="C28:I28"/>
    <mergeCell ref="C35:I35"/>
    <mergeCell ref="C23:I23"/>
    <mergeCell ref="C24:I24"/>
    <mergeCell ref="C25:I25"/>
    <mergeCell ref="C26:I26"/>
    <mergeCell ref="I37:I38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zoomScaleNormal="100" zoomScaleSheetLayoutView="120" workbookViewId="0">
      <selection activeCell="B17" sqref="B17"/>
    </sheetView>
  </sheetViews>
  <sheetFormatPr defaultRowHeight="15" x14ac:dyDescent="0.25"/>
  <cols>
    <col min="1" max="1" width="4.5703125" style="40" customWidth="1"/>
    <col min="2" max="2" width="12.42578125" style="40" customWidth="1"/>
    <col min="3" max="3" width="13.28515625" style="40" hidden="1" customWidth="1"/>
    <col min="4" max="4" width="12.140625" style="40" customWidth="1"/>
    <col min="5" max="5" width="13.5703125" style="40" customWidth="1"/>
    <col min="6" max="6" width="13.28515625" style="40" customWidth="1"/>
    <col min="7" max="7" width="14.28515625" style="40" customWidth="1"/>
    <col min="8" max="8" width="15.140625" style="40" customWidth="1"/>
    <col min="9" max="9" width="14.28515625" style="40" customWidth="1"/>
    <col min="10" max="16384" width="9.140625" style="40"/>
  </cols>
  <sheetData>
    <row r="13" spans="1: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62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61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47" t="s">
        <v>60</v>
      </c>
      <c r="B16" s="47" t="s">
        <v>59</v>
      </c>
      <c r="C16" s="47" t="s">
        <v>58</v>
      </c>
      <c r="D16" s="47" t="s">
        <v>57</v>
      </c>
      <c r="E16" s="47" t="s">
        <v>56</v>
      </c>
      <c r="F16" s="48" t="s">
        <v>55</v>
      </c>
      <c r="G16" s="48" t="s">
        <v>54</v>
      </c>
      <c r="H16" s="47" t="s">
        <v>53</v>
      </c>
      <c r="I16" s="47" t="s">
        <v>52</v>
      </c>
    </row>
    <row r="17" spans="1:9" x14ac:dyDescent="0.25">
      <c r="A17" s="46" t="s">
        <v>51</v>
      </c>
      <c r="B17" s="45">
        <v>128.91767000000002</v>
      </c>
      <c r="C17" s="45">
        <v>0</v>
      </c>
      <c r="D17" s="45">
        <v>117.12864</v>
      </c>
      <c r="E17" s="45">
        <v>118.93759</v>
      </c>
      <c r="F17" s="45">
        <v>5.2649999999999997</v>
      </c>
      <c r="G17" s="45">
        <v>263.71102000000002</v>
      </c>
      <c r="H17" s="44">
        <v>13.0328</v>
      </c>
      <c r="I17" s="44">
        <f>B17+D17+F17-G17</f>
        <v>-12.399710000000027</v>
      </c>
    </row>
    <row r="18" spans="1:9" x14ac:dyDescent="0.25">
      <c r="A18" s="43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65" t="s">
        <v>50</v>
      </c>
      <c r="B19" s="65"/>
      <c r="C19" s="65"/>
      <c r="D19" s="65"/>
      <c r="E19" s="65"/>
      <c r="F19" s="65"/>
      <c r="G19" s="65"/>
      <c r="H19" s="65"/>
    </row>
    <row r="20" spans="1:9" x14ac:dyDescent="0.25">
      <c r="A20" s="40" t="s">
        <v>49</v>
      </c>
    </row>
    <row r="21" spans="1:9" x14ac:dyDescent="0.25">
      <c r="A21" s="40" t="s">
        <v>48</v>
      </c>
    </row>
    <row r="22" spans="1:9" x14ac:dyDescent="0.25">
      <c r="A22" s="41" t="s">
        <v>47</v>
      </c>
    </row>
    <row r="23" spans="1:9" x14ac:dyDescent="0.25">
      <c r="A23" s="40" t="s">
        <v>46</v>
      </c>
    </row>
    <row r="24" spans="1:9" x14ac:dyDescent="0.25">
      <c r="A24" s="40" t="s">
        <v>45</v>
      </c>
    </row>
    <row r="25" spans="1:9" x14ac:dyDescent="0.25">
      <c r="A25" s="40" t="s">
        <v>44</v>
      </c>
    </row>
    <row r="26" spans="1:9" x14ac:dyDescent="0.25">
      <c r="A26" s="40" t="s">
        <v>43</v>
      </c>
    </row>
    <row r="27" spans="1:9" x14ac:dyDescent="0.25">
      <c r="A27" s="40" t="s">
        <v>42</v>
      </c>
    </row>
    <row r="28" spans="1:9" x14ac:dyDescent="0.25">
      <c r="A28" s="40" t="s">
        <v>41</v>
      </c>
    </row>
  </sheetData>
  <mergeCells count="4">
    <mergeCell ref="A13:I13"/>
    <mergeCell ref="A14:I14"/>
    <mergeCell ref="A15:I15"/>
    <mergeCell ref="A19:H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ветеранов10</vt:lpstr>
      <vt:lpstr>Ветеранов 10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2018-04-02T07:24:39Z</dcterms:created>
  <dcterms:modified xsi:type="dcterms:W3CDTF">2018-04-03T07:22:13Z</dcterms:modified>
</cp:coreProperties>
</file>