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ветеранов5" sheetId="1" r:id="rId1"/>
    <sheet name="Ветеранов 5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6" i="1"/>
  <c r="K26" i="1"/>
  <c r="H27" i="1"/>
  <c r="K27" i="1"/>
  <c r="H28" i="1"/>
  <c r="K28" i="1"/>
  <c r="H29" i="1"/>
  <c r="K29" i="1"/>
  <c r="H30" i="1"/>
  <c r="K30" i="1"/>
  <c r="D31" i="1"/>
  <c r="E31" i="1"/>
  <c r="F31" i="1"/>
  <c r="G31" i="1"/>
  <c r="H31" i="1"/>
  <c r="D34" i="1"/>
  <c r="G34" i="1"/>
  <c r="H34" i="1"/>
  <c r="J34" i="1"/>
  <c r="K34" i="1"/>
  <c r="L34" i="1"/>
  <c r="H35" i="1"/>
  <c r="H36" i="1"/>
  <c r="G37" i="1"/>
  <c r="H37" i="1"/>
  <c r="H38" i="1"/>
  <c r="J38" i="1"/>
  <c r="K38" i="1"/>
  <c r="G39" i="1"/>
  <c r="H39" i="1"/>
  <c r="G40" i="1"/>
  <c r="H40" i="1"/>
  <c r="G41" i="1"/>
  <c r="H41" i="1"/>
  <c r="J41" i="1"/>
  <c r="K41" i="1"/>
  <c r="D42" i="1"/>
  <c r="G42" i="1"/>
  <c r="H42" i="1"/>
  <c r="G43" i="1"/>
  <c r="H43" i="1"/>
  <c r="D44" i="1"/>
  <c r="E44" i="1"/>
  <c r="F44" i="1"/>
  <c r="G44" i="1"/>
  <c r="H44" i="1"/>
  <c r="H48" i="1"/>
</calcChain>
</file>

<file path=xl/sharedStrings.xml><?xml version="1.0" encoding="utf-8"?>
<sst xmlns="http://schemas.openxmlformats.org/spreadsheetml/2006/main" count="74" uniqueCount="66">
  <si>
    <t>Примечание: подробный отчет о выполненных работах по текущему и капитальному ремонтам будут приведены в следующих квитанциях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</si>
  <si>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</si>
  <si>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</si>
  <si>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ЗАО "ТКС "Нева"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</si>
  <si>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</si>
  <si>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1080,00 руб., от ОАО "Вымпелком" 2450,00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</si>
  <si>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</si>
  <si>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</si>
  <si>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</si>
  <si>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</si>
  <si>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</si>
  <si>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</si>
  <si>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коээфициент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</si>
  <si>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</si>
  <si>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</si>
  <si>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</si>
  <si>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</si>
  <si>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</si>
  <si>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</si>
  <si>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</si>
  <si>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</si>
  <si>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</si>
  <si>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Н/2011-103 от 01.07.2011г.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</si>
  <si>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</si>
  <si>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</si>
  <si>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</si>
  <si>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</si>
  <si>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</si>
  <si>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</si>
  <si>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</si>
  <si>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</si>
  <si>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</si>
  <si>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</si>
  <si>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</si>
  <si>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</si>
  <si>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</si>
  <si>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ООО"Научно-технический центр "Энергия",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</si>
  <si>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</si>
  <si>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</si>
  <si>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</si>
  <si>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5  по ул. Ветеранов с 01.01.2016г. по 31.12.2016г.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</si>
  <si>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</si>
  <si>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</si>
  <si>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</si>
  <si>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замена КТПР в ТП - 4.36т.р.</t>
  </si>
  <si>
    <t xml:space="preserve">ГВС-промывка труб - 4.25т.р. </t>
  </si>
  <si>
    <t>прочее - 0.81 т.р.</t>
  </si>
  <si>
    <t>аварийные работы - 3.33 т.р.</t>
  </si>
  <si>
    <t>смена стекол в подъезде - 0.26т.р.</t>
  </si>
  <si>
    <t>ремонт балконных козырьков - 0.95 т.р.</t>
  </si>
  <si>
    <t>работы по электрике - 0.08 т.р.</t>
  </si>
  <si>
    <t>смена кранов водоразборных в подъезде - 0.24 т.р.</t>
  </si>
  <si>
    <r>
      <t>Затраты по статье "текущий ремонт" составили 14</t>
    </r>
    <r>
      <rPr>
        <b/>
        <sz val="11"/>
        <color indexed="8"/>
        <rFont val="Calibri"/>
        <family val="2"/>
        <charset val="204"/>
      </rPr>
      <t>.28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</si>
  <si>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</si>
  <si>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</si>
  <si>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</si>
  <si>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</si>
  <si>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</si>
  <si>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</si>
  <si>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</si>
  <si>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</si>
  <si>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</si>
  <si>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</si>
  <si>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5 по ул. Ветеранов с 01.01.2017г. по 31.12.2017г.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</si>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</sst>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0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3" fillId="0" borderId="0" xfId="0" applyFont="1" applyFill="1"/>
    <xf numFmtId="2" fontId="3" fillId="0" borderId="0" xfId="0" applyNumberFormat="1" applyFont="1" applyFill="1"/>
    <xf numFmtId="0" fontId="9" fillId="0" borderId="7" xfId="0" applyFont="1" applyFill="1" applyBorder="1" applyAlignment="1">
      <alignment horizontal="center" vertical="top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vertical="top" wrapText="1"/>
    </xf>
    <xf numFmtId="4" fontId="6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13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11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9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0" fontId="1" fillId="0" borderId="0" xfId="1" applyFill="1"/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C28" workbookViewId="0">
      <selection activeCell="F65" sqref="F6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710937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3.28515625" style="2" customWidth="1"/>
    <col min="10" max="10" width="10.140625" style="1" hidden="1" customWidth="1"/>
    <col min="11" max="12" width="9.5703125" style="1" hidden="1" customWidth="1"/>
    <col min="13" max="16384" width="9.140625" style="1"/>
  </cols>
  <sheetData>
    <row r="1" spans="3:9" ht="12.75" hidden="1" customHeight="1" x14ac:dyDescent="0.2">
      <c r="C1" s="54"/>
      <c r="D1" s="54"/>
      <c r="E1" s="54"/>
      <c r="F1" s="54"/>
      <c r="G1" s="54"/>
      <c r="H1" s="54"/>
      <c r="I1" s="54"/>
    </row>
    <row r="2" spans="3:9" ht="13.5" hidden="1" customHeight="1" thickBot="1" x14ac:dyDescent="0.25">
      <c r="C2" s="54"/>
      <c r="D2" s="54"/>
      <c r="E2" s="54" t="s">
        <v>43</v>
      </c>
      <c r="F2" s="54"/>
      <c r="G2" s="54"/>
      <c r="H2" s="54"/>
      <c r="I2" s="54"/>
    </row>
    <row r="3" spans="3:9" ht="13.5" hidden="1" customHeight="1" thickBot="1" x14ac:dyDescent="0.25">
      <c r="C3" s="53"/>
      <c r="D3" s="52"/>
      <c r="E3" s="51"/>
      <c r="F3" s="51"/>
      <c r="G3" s="51"/>
      <c r="H3" s="51"/>
      <c r="I3" s="50"/>
    </row>
    <row r="4" spans="3:9" ht="12.75" hidden="1" customHeight="1" x14ac:dyDescent="0.2">
      <c r="C4" s="49"/>
      <c r="D4" s="49"/>
      <c r="E4" s="48"/>
      <c r="F4" s="48"/>
      <c r="G4" s="48"/>
      <c r="H4" s="48"/>
      <c r="I4" s="48"/>
    </row>
    <row r="5" spans="3:9" ht="12.75" customHeight="1" x14ac:dyDescent="0.2">
      <c r="C5" s="49"/>
      <c r="D5" s="49"/>
      <c r="E5" s="48"/>
      <c r="F5" s="48"/>
      <c r="G5" s="48"/>
      <c r="H5" s="48"/>
      <c r="I5" s="48"/>
    </row>
    <row r="6" spans="3:9" ht="12.75" customHeight="1" x14ac:dyDescent="0.2">
      <c r="C6" s="49"/>
      <c r="D6" s="49"/>
      <c r="E6" s="48"/>
      <c r="F6" s="48"/>
      <c r="G6" s="48"/>
      <c r="H6" s="48"/>
      <c r="I6" s="48"/>
    </row>
    <row r="7" spans="3:9" ht="12.75" customHeight="1" x14ac:dyDescent="0.2">
      <c r="C7" s="49"/>
      <c r="D7" s="49"/>
      <c r="E7" s="48"/>
      <c r="F7" s="48"/>
      <c r="G7" s="48"/>
      <c r="H7" s="48"/>
      <c r="I7" s="48"/>
    </row>
    <row r="8" spans="3:9" ht="12.75" customHeight="1" x14ac:dyDescent="0.2">
      <c r="C8" s="49"/>
      <c r="D8" s="49"/>
      <c r="E8" s="48"/>
      <c r="F8" s="48"/>
      <c r="G8" s="48"/>
      <c r="H8" s="48"/>
      <c r="I8" s="48"/>
    </row>
    <row r="9" spans="3:9" ht="12.75" customHeight="1" x14ac:dyDescent="0.2">
      <c r="C9" s="49"/>
      <c r="D9" s="49"/>
      <c r="E9" s="48"/>
      <c r="F9" s="48"/>
      <c r="G9" s="48"/>
      <c r="H9" s="48"/>
      <c r="I9" s="48"/>
    </row>
    <row r="10" spans="3:9" ht="12.75" customHeight="1" x14ac:dyDescent="0.2">
      <c r="C10" s="49"/>
      <c r="D10" s="49"/>
      <c r="E10" s="48"/>
      <c r="F10" s="48"/>
      <c r="G10" s="48"/>
      <c r="H10" s="48"/>
      <c r="I10" s="48"/>
    </row>
    <row r="11" spans="3:9" ht="12.75" customHeight="1" x14ac:dyDescent="0.2">
      <c r="C11" s="49"/>
      <c r="D11" s="49"/>
      <c r="E11" s="48"/>
      <c r="F11" s="48"/>
      <c r="G11" s="48"/>
      <c r="H11" s="48"/>
      <c r="I11" s="48"/>
    </row>
    <row r="12" spans="3:9" ht="12.75" customHeight="1" x14ac:dyDescent="0.2">
      <c r="C12" s="49"/>
      <c r="D12" s="49"/>
      <c r="E12" s="48"/>
      <c r="F12" s="48"/>
      <c r="G12" s="48"/>
      <c r="H12" s="48"/>
      <c r="I12" s="48"/>
    </row>
    <row r="13" spans="3:9" ht="12.75" customHeight="1" x14ac:dyDescent="0.2">
      <c r="C13" s="49"/>
      <c r="D13" s="49"/>
      <c r="E13" s="48"/>
      <c r="F13" s="48"/>
      <c r="G13" s="48"/>
      <c r="H13" s="48"/>
      <c r="I13" s="48"/>
    </row>
    <row r="14" spans="3:9" ht="12.75" customHeight="1" x14ac:dyDescent="0.2">
      <c r="C14" s="49"/>
      <c r="D14" s="49"/>
      <c r="E14" s="48"/>
      <c r="F14" s="48"/>
      <c r="G14" s="48"/>
      <c r="H14" s="48"/>
      <c r="I14" s="48"/>
    </row>
    <row r="15" spans="3:9" ht="12.75" customHeight="1" x14ac:dyDescent="0.2">
      <c r="C15" s="49"/>
      <c r="D15" s="49"/>
      <c r="E15" s="48"/>
      <c r="F15" s="48"/>
      <c r="G15" s="48"/>
      <c r="H15" s="48"/>
      <c r="I15" s="48"/>
    </row>
    <row r="16" spans="3:9" ht="12.75" customHeight="1" x14ac:dyDescent="0.2">
      <c r="C16" s="49"/>
      <c r="D16" s="49"/>
      <c r="E16" s="48"/>
      <c r="F16" s="48"/>
      <c r="G16" s="48"/>
      <c r="H16" s="48"/>
      <c r="I16" s="48"/>
    </row>
    <row r="17" spans="3:11" ht="12.75" customHeight="1" x14ac:dyDescent="0.2">
      <c r="C17" s="49"/>
      <c r="D17" s="49"/>
      <c r="E17" s="48"/>
      <c r="F17" s="48"/>
      <c r="G17" s="48"/>
      <c r="H17" s="48"/>
      <c r="I17" s="48"/>
    </row>
    <row r="18" spans="3:11" ht="12.75" customHeight="1" x14ac:dyDescent="0.2">
      <c r="C18" s="49"/>
      <c r="D18" s="49"/>
      <c r="E18" s="48"/>
      <c r="F18" s="48"/>
      <c r="G18" s="48"/>
      <c r="H18" s="48"/>
      <c r="I18" s="48"/>
    </row>
    <row r="19" spans="3:11" ht="12.75" customHeight="1" x14ac:dyDescent="0.2">
      <c r="C19" s="49"/>
      <c r="D19" s="49"/>
      <c r="E19" s="48"/>
      <c r="F19" s="48"/>
      <c r="G19" s="48"/>
      <c r="H19" s="48"/>
      <c r="I19" s="48"/>
    </row>
    <row r="20" spans="3:11" ht="14.25" x14ac:dyDescent="0.2">
      <c r="C20" s="47" t="s">
        <v>42</v>
      </c>
      <c r="D20" s="47"/>
      <c r="E20" s="47"/>
      <c r="F20" s="47"/>
      <c r="G20" s="47"/>
      <c r="H20" s="47"/>
      <c r="I20" s="47"/>
    </row>
    <row r="21" spans="3:11" x14ac:dyDescent="0.2">
      <c r="C21" s="46" t="s">
        <v>41</v>
      </c>
      <c r="D21" s="46"/>
      <c r="E21" s="46"/>
      <c r="F21" s="46"/>
      <c r="G21" s="46"/>
      <c r="H21" s="46"/>
      <c r="I21" s="46"/>
    </row>
    <row r="22" spans="3:11" x14ac:dyDescent="0.2">
      <c r="C22" s="46" t="s">
        <v>40</v>
      </c>
      <c r="D22" s="46"/>
      <c r="E22" s="46"/>
      <c r="F22" s="46"/>
      <c r="G22" s="46"/>
      <c r="H22" s="46"/>
      <c r="I22" s="46"/>
    </row>
    <row r="23" spans="3:11" ht="6" customHeight="1" thickBot="1" x14ac:dyDescent="0.25">
      <c r="C23" s="45"/>
      <c r="D23" s="45"/>
      <c r="E23" s="45"/>
      <c r="F23" s="45"/>
      <c r="G23" s="45"/>
      <c r="H23" s="45"/>
      <c r="I23" s="45"/>
    </row>
    <row r="24" spans="3:11" ht="49.5" customHeight="1" thickBot="1" x14ac:dyDescent="0.25">
      <c r="C24" s="33" t="s">
        <v>30</v>
      </c>
      <c r="D24" s="36" t="s">
        <v>29</v>
      </c>
      <c r="E24" s="35" t="s">
        <v>28</v>
      </c>
      <c r="F24" s="35" t="s">
        <v>27</v>
      </c>
      <c r="G24" s="35" t="s">
        <v>26</v>
      </c>
      <c r="H24" s="35" t="s">
        <v>25</v>
      </c>
      <c r="I24" s="36" t="s">
        <v>39</v>
      </c>
    </row>
    <row r="25" spans="3:11" ht="13.5" customHeight="1" thickBot="1" x14ac:dyDescent="0.25">
      <c r="C25" s="44" t="s">
        <v>38</v>
      </c>
      <c r="D25" s="37"/>
      <c r="E25" s="37"/>
      <c r="F25" s="37"/>
      <c r="G25" s="37"/>
      <c r="H25" s="37"/>
      <c r="I25" s="43"/>
    </row>
    <row r="26" spans="3:11" ht="13.5" customHeight="1" thickBot="1" x14ac:dyDescent="0.25">
      <c r="C26" s="20" t="s">
        <v>37</v>
      </c>
      <c r="D26" s="27">
        <v>144429.42999999993</v>
      </c>
      <c r="E26" s="27">
        <v>1393367.54</v>
      </c>
      <c r="F26" s="27">
        <v>1387714.24</v>
      </c>
      <c r="G26" s="27">
        <v>1266212.92</v>
      </c>
      <c r="H26" s="27">
        <f>+D26+E26-F26</f>
        <v>150082.72999999998</v>
      </c>
      <c r="I26" s="42" t="s">
        <v>36</v>
      </c>
      <c r="K26" s="41">
        <f>127592.79+168.45+2181.84+14486.35</f>
        <v>144429.43</v>
      </c>
    </row>
    <row r="27" spans="3:11" ht="13.5" customHeight="1" thickBot="1" x14ac:dyDescent="0.25">
      <c r="C27" s="20" t="s">
        <v>35</v>
      </c>
      <c r="D27" s="27">
        <v>31918.859999999986</v>
      </c>
      <c r="E27" s="23">
        <v>314056.96999999997</v>
      </c>
      <c r="F27" s="23">
        <v>308330.87</v>
      </c>
      <c r="G27" s="27">
        <v>338958.48</v>
      </c>
      <c r="H27" s="27">
        <f>+D27+E27-F27</f>
        <v>37644.959999999963</v>
      </c>
      <c r="I27" s="40"/>
      <c r="K27" s="1">
        <f>24.09+6001.62+25089.71-1232.91+2036.35</f>
        <v>31918.859999999997</v>
      </c>
    </row>
    <row r="28" spans="3:11" ht="13.5" customHeight="1" thickBot="1" x14ac:dyDescent="0.25">
      <c r="C28" s="20" t="s">
        <v>34</v>
      </c>
      <c r="D28" s="27">
        <v>19306.859999999957</v>
      </c>
      <c r="E28" s="23">
        <v>216160.09</v>
      </c>
      <c r="F28" s="23">
        <v>210107.49</v>
      </c>
      <c r="G28" s="27">
        <v>219905.07</v>
      </c>
      <c r="H28" s="27">
        <f>+D28+E28-F28</f>
        <v>25359.459999999963</v>
      </c>
      <c r="I28" s="40"/>
      <c r="K28" s="1">
        <f>48.51+14704.99-280.83+4834.19</f>
        <v>19306.86</v>
      </c>
    </row>
    <row r="29" spans="3:11" ht="13.5" customHeight="1" thickBot="1" x14ac:dyDescent="0.25">
      <c r="C29" s="20" t="s">
        <v>33</v>
      </c>
      <c r="D29" s="27">
        <v>11291.210000000021</v>
      </c>
      <c r="E29" s="23">
        <v>133836.75</v>
      </c>
      <c r="F29" s="23">
        <v>127976.61</v>
      </c>
      <c r="G29" s="27">
        <v>144550.85</v>
      </c>
      <c r="H29" s="27">
        <f>+D29+E29-F29</f>
        <v>17151.35000000002</v>
      </c>
      <c r="I29" s="40"/>
      <c r="K29" s="1">
        <f>1703.2+5198.71-98.6+288.41+4366.28-170.02+3.23</f>
        <v>11291.21</v>
      </c>
    </row>
    <row r="30" spans="3:11" ht="13.5" customHeight="1" thickBot="1" x14ac:dyDescent="0.25">
      <c r="C30" s="20" t="s">
        <v>32</v>
      </c>
      <c r="D30" s="27">
        <v>-11.559999999997672</v>
      </c>
      <c r="E30" s="23">
        <v>23526.76</v>
      </c>
      <c r="F30" s="23">
        <v>23299.24</v>
      </c>
      <c r="G30" s="27"/>
      <c r="H30" s="27">
        <f>+D30+E30-F30</f>
        <v>215.95999999999913</v>
      </c>
      <c r="I30" s="39"/>
      <c r="K30" s="1">
        <f>0.16+460.75+757.79-1292.83+60.64+1.93</f>
        <v>-11.559999999999881</v>
      </c>
    </row>
    <row r="31" spans="3:11" ht="13.5" customHeight="1" thickBot="1" x14ac:dyDescent="0.25">
      <c r="C31" s="20" t="s">
        <v>8</v>
      </c>
      <c r="D31" s="19">
        <f>SUM(D26:D30)</f>
        <v>206934.7999999999</v>
      </c>
      <c r="E31" s="19">
        <f>SUM(E26:E30)</f>
        <v>2080948.11</v>
      </c>
      <c r="F31" s="19">
        <f>SUM(F26:F30)</f>
        <v>2057428.45</v>
      </c>
      <c r="G31" s="19">
        <f>SUM(G26:G30)</f>
        <v>1969627.32</v>
      </c>
      <c r="H31" s="19">
        <f>SUM(H26:H30)</f>
        <v>230454.45999999993</v>
      </c>
      <c r="I31" s="38"/>
    </row>
    <row r="32" spans="3:11" ht="13.5" customHeight="1" thickBot="1" x14ac:dyDescent="0.25">
      <c r="C32" s="37" t="s">
        <v>31</v>
      </c>
      <c r="D32" s="37"/>
      <c r="E32" s="37"/>
      <c r="F32" s="37"/>
      <c r="G32" s="37"/>
      <c r="H32" s="37"/>
      <c r="I32" s="37"/>
    </row>
    <row r="33" spans="3:12" ht="52.5" customHeight="1" thickBot="1" x14ac:dyDescent="0.25">
      <c r="C33" s="26" t="s">
        <v>30</v>
      </c>
      <c r="D33" s="36" t="s">
        <v>29</v>
      </c>
      <c r="E33" s="35" t="s">
        <v>28</v>
      </c>
      <c r="F33" s="35" t="s">
        <v>27</v>
      </c>
      <c r="G33" s="35" t="s">
        <v>26</v>
      </c>
      <c r="H33" s="35" t="s">
        <v>25</v>
      </c>
      <c r="I33" s="34" t="s">
        <v>24</v>
      </c>
    </row>
    <row r="34" spans="3:12" ht="20.25" customHeight="1" thickBot="1" x14ac:dyDescent="0.25">
      <c r="C34" s="33" t="s">
        <v>23</v>
      </c>
      <c r="D34" s="32">
        <f>55161.4600000001-1925.91+7.19</f>
        <v>53242.7400000001</v>
      </c>
      <c r="E34" s="22">
        <v>705139.56</v>
      </c>
      <c r="F34" s="22">
        <v>704095.46</v>
      </c>
      <c r="G34" s="22">
        <f>+E34</f>
        <v>705139.56</v>
      </c>
      <c r="H34" s="22">
        <f>+D34+E34-F34</f>
        <v>54286.8400000002</v>
      </c>
      <c r="I34" s="31" t="s">
        <v>22</v>
      </c>
      <c r="J34" s="1">
        <f>53242.74+236.99-1.58+986.59-4.77+48.75-0.16+644.85-0.68+8.73</f>
        <v>55161.459999999992</v>
      </c>
      <c r="K34" s="29">
        <f>+J34-H34</f>
        <v>874.61999999979162</v>
      </c>
      <c r="L34" s="29">
        <f>56087.93+12.43+47.19-0.68+23.19-D34</f>
        <v>2927.3199999999051</v>
      </c>
    </row>
    <row r="35" spans="3:12" ht="19.5" customHeight="1" thickBot="1" x14ac:dyDescent="0.25">
      <c r="C35" s="20" t="s">
        <v>21</v>
      </c>
      <c r="D35" s="24">
        <v>10619.659999999945</v>
      </c>
      <c r="E35" s="27">
        <v>141967.07999999999</v>
      </c>
      <c r="F35" s="27">
        <v>141935.78</v>
      </c>
      <c r="G35" s="22">
        <v>14276.82</v>
      </c>
      <c r="H35" s="22">
        <f>+D35+E35-F35</f>
        <v>10650.959999999934</v>
      </c>
      <c r="I35" s="30"/>
      <c r="J35" s="29"/>
    </row>
    <row r="36" spans="3:12" ht="13.5" customHeight="1" thickBot="1" x14ac:dyDescent="0.25">
      <c r="C36" s="26" t="s">
        <v>20</v>
      </c>
      <c r="D36" s="28">
        <v>1819.5799999999726</v>
      </c>
      <c r="E36" s="27"/>
      <c r="F36" s="27"/>
      <c r="G36" s="22"/>
      <c r="H36" s="22">
        <f>+D36+E36-F36</f>
        <v>1819.5799999999726</v>
      </c>
      <c r="I36" s="25"/>
    </row>
    <row r="37" spans="3:12" ht="12.75" customHeight="1" thickBot="1" x14ac:dyDescent="0.25">
      <c r="C37" s="20" t="s">
        <v>19</v>
      </c>
      <c r="D37" s="24">
        <v>6684.0499999999884</v>
      </c>
      <c r="E37" s="27">
        <v>81347.399999999994</v>
      </c>
      <c r="F37" s="27">
        <v>81486.87</v>
      </c>
      <c r="G37" s="22">
        <f>+E37</f>
        <v>81347.399999999994</v>
      </c>
      <c r="H37" s="22">
        <f>+D37+E37-F37</f>
        <v>6544.5799999999872</v>
      </c>
      <c r="I37" s="25" t="s">
        <v>18</v>
      </c>
    </row>
    <row r="38" spans="3:12" ht="27" customHeight="1" thickBot="1" x14ac:dyDescent="0.25">
      <c r="C38" s="20" t="s">
        <v>17</v>
      </c>
      <c r="D38" s="24">
        <v>11559.52999999997</v>
      </c>
      <c r="E38" s="27">
        <v>154483.68</v>
      </c>
      <c r="F38" s="27">
        <v>154428.69</v>
      </c>
      <c r="G38" s="22">
        <v>116759.62</v>
      </c>
      <c r="H38" s="22">
        <f>+D38+E38-F38</f>
        <v>11614.51999999996</v>
      </c>
      <c r="I38" s="21" t="s">
        <v>16</v>
      </c>
      <c r="J38" s="1">
        <f>9836.67+2218.23</f>
        <v>12054.9</v>
      </c>
      <c r="K38" s="1">
        <f>1675.54+2098.68+7785.31</f>
        <v>11559.53</v>
      </c>
    </row>
    <row r="39" spans="3:12" ht="13.5" customHeight="1" thickBot="1" x14ac:dyDescent="0.25">
      <c r="C39" s="20" t="s">
        <v>15</v>
      </c>
      <c r="D39" s="24">
        <v>704.35000000000036</v>
      </c>
      <c r="E39" s="23">
        <v>9386.52</v>
      </c>
      <c r="F39" s="23">
        <v>9523.51</v>
      </c>
      <c r="G39" s="22">
        <f>+E39</f>
        <v>9386.52</v>
      </c>
      <c r="H39" s="22">
        <f>+D39+E39-F39</f>
        <v>567.36000000000058</v>
      </c>
      <c r="I39" s="21" t="s">
        <v>14</v>
      </c>
    </row>
    <row r="40" spans="3:12" ht="13.5" customHeight="1" thickBot="1" x14ac:dyDescent="0.25">
      <c r="C40" s="26" t="s">
        <v>13</v>
      </c>
      <c r="D40" s="24">
        <v>9137.7400000000052</v>
      </c>
      <c r="E40" s="23">
        <v>98591.73</v>
      </c>
      <c r="F40" s="23">
        <v>97950.71</v>
      </c>
      <c r="G40" s="22">
        <f>+E40</f>
        <v>98591.73</v>
      </c>
      <c r="H40" s="22">
        <f>+D40+E40-F40</f>
        <v>9778.7599999999948</v>
      </c>
      <c r="I40" s="25"/>
    </row>
    <row r="41" spans="3:12" ht="13.5" customHeight="1" thickBot="1" x14ac:dyDescent="0.25">
      <c r="C41" s="20" t="s">
        <v>12</v>
      </c>
      <c r="D41" s="24">
        <v>5366.9700000000012</v>
      </c>
      <c r="E41" s="23">
        <v>45451.22</v>
      </c>
      <c r="F41" s="23">
        <v>44138.21</v>
      </c>
      <c r="G41" s="22">
        <f>+E41</f>
        <v>45451.22</v>
      </c>
      <c r="H41" s="22">
        <f>+D41+E41-F41</f>
        <v>6679.9800000000032</v>
      </c>
      <c r="I41" s="25"/>
      <c r="J41" s="1">
        <f>1204.38+779.9</f>
        <v>1984.2800000000002</v>
      </c>
      <c r="K41" s="1">
        <f>2268.5+3098.47</f>
        <v>5366.9699999999993</v>
      </c>
    </row>
    <row r="42" spans="3:12" ht="13.5" customHeight="1" thickBot="1" x14ac:dyDescent="0.25">
      <c r="C42" s="20" t="s">
        <v>11</v>
      </c>
      <c r="D42" s="24">
        <f>1925.91-7.19</f>
        <v>1918.72</v>
      </c>
      <c r="E42" s="23">
        <v>35652.06</v>
      </c>
      <c r="F42" s="23">
        <v>36063.74</v>
      </c>
      <c r="G42" s="22">
        <f>+E42</f>
        <v>35652.06</v>
      </c>
      <c r="H42" s="22">
        <f>+D42+E42-F42</f>
        <v>1507.0400000000009</v>
      </c>
      <c r="I42" s="25"/>
    </row>
    <row r="43" spans="3:12" ht="13.5" customHeight="1" thickBot="1" x14ac:dyDescent="0.25">
      <c r="C43" s="20" t="s">
        <v>10</v>
      </c>
      <c r="D43" s="24">
        <v>2867.2600000000093</v>
      </c>
      <c r="E43" s="23">
        <v>38327.279999999999</v>
      </c>
      <c r="F43" s="23">
        <v>38556.129999999997</v>
      </c>
      <c r="G43" s="22">
        <f>+E43</f>
        <v>38327.279999999999</v>
      </c>
      <c r="H43" s="22">
        <f>+D43+E43-F43</f>
        <v>2638.4100000000108</v>
      </c>
      <c r="I43" s="21" t="s">
        <v>9</v>
      </c>
    </row>
    <row r="44" spans="3:12" s="16" customFormat="1" ht="13.5" customHeight="1" thickBot="1" x14ac:dyDescent="0.25">
      <c r="C44" s="20" t="s">
        <v>8</v>
      </c>
      <c r="D44" s="19">
        <f>SUM(D34:D43)</f>
        <v>103920.59999999999</v>
      </c>
      <c r="E44" s="19">
        <f>SUM(E34:E43)</f>
        <v>1310346.53</v>
      </c>
      <c r="F44" s="19">
        <f>SUM(F34:F43)</f>
        <v>1308179.0999999999</v>
      </c>
      <c r="G44" s="19">
        <f>SUM(G34:G43)</f>
        <v>1144932.2100000002</v>
      </c>
      <c r="H44" s="19">
        <f>SUM(H34:H43)</f>
        <v>106088.03000000006</v>
      </c>
      <c r="I44" s="18"/>
      <c r="L44" s="17"/>
    </row>
    <row r="45" spans="3:12" ht="13.5" customHeight="1" thickBot="1" x14ac:dyDescent="0.25">
      <c r="C45" s="15" t="s">
        <v>7</v>
      </c>
      <c r="D45" s="15"/>
      <c r="E45" s="15"/>
      <c r="F45" s="15"/>
      <c r="G45" s="15"/>
      <c r="H45" s="15"/>
      <c r="I45" s="15"/>
    </row>
    <row r="46" spans="3:12" ht="39" customHeight="1" thickBot="1" x14ac:dyDescent="0.25">
      <c r="C46" s="13" t="s">
        <v>6</v>
      </c>
      <c r="D46" s="12" t="s">
        <v>5</v>
      </c>
      <c r="E46" s="11"/>
      <c r="F46" s="11"/>
      <c r="G46" s="11"/>
      <c r="H46" s="10"/>
      <c r="I46" s="14" t="s">
        <v>4</v>
      </c>
    </row>
    <row r="47" spans="3:12" ht="0.75" customHeight="1" thickBot="1" x14ac:dyDescent="0.25">
      <c r="C47" s="13" t="s">
        <v>3</v>
      </c>
      <c r="D47" s="12"/>
      <c r="E47" s="11"/>
      <c r="F47" s="11"/>
      <c r="G47" s="11"/>
      <c r="H47" s="10"/>
      <c r="I47" s="9" t="s">
        <v>3</v>
      </c>
    </row>
    <row r="48" spans="3:12" ht="18" customHeight="1" x14ac:dyDescent="0.3">
      <c r="C48" s="8" t="s">
        <v>2</v>
      </c>
      <c r="D48" s="8"/>
      <c r="E48" s="8"/>
      <c r="F48" s="8"/>
      <c r="G48" s="8"/>
      <c r="H48" s="7">
        <f>+H31+H44</f>
        <v>336542.49</v>
      </c>
    </row>
    <row r="49" spans="3:9" s="6" customFormat="1" x14ac:dyDescent="0.2">
      <c r="C49" s="2" t="s">
        <v>1</v>
      </c>
      <c r="D49" s="2"/>
      <c r="E49" s="2"/>
      <c r="F49" s="2"/>
      <c r="G49" s="2"/>
      <c r="H49" s="2"/>
      <c r="I49" s="2"/>
    </row>
    <row r="50" spans="3:9" ht="12.75" customHeight="1" x14ac:dyDescent="0.2">
      <c r="C50" s="5" t="s">
        <v>0</v>
      </c>
    </row>
    <row r="51" spans="3:9" ht="15" customHeight="1" x14ac:dyDescent="0.25">
      <c r="C51" s="4"/>
      <c r="D51" s="4"/>
    </row>
    <row r="53" spans="3:9" x14ac:dyDescent="0.2">
      <c r="D53" s="3"/>
    </row>
    <row r="54" spans="3:9" x14ac:dyDescent="0.2">
      <c r="H54" s="3"/>
    </row>
  </sheetData>
  <mergeCells count="11">
    <mergeCell ref="C32:I32"/>
    <mergeCell ref="D47:H47"/>
    <mergeCell ref="C45:I45"/>
    <mergeCell ref="D46:H46"/>
    <mergeCell ref="I26:I30"/>
    <mergeCell ref="I34:I35"/>
    <mergeCell ref="C20:I20"/>
    <mergeCell ref="C21:I21"/>
    <mergeCell ref="C22:I22"/>
    <mergeCell ref="C23:I23"/>
    <mergeCell ref="C25:I2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3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5" customWidth="1"/>
    <col min="2" max="2" width="12.42578125" style="55" customWidth="1"/>
    <col min="3" max="3" width="13.28515625" style="55" hidden="1" customWidth="1"/>
    <col min="4" max="4" width="12.140625" style="55" customWidth="1"/>
    <col min="5" max="5" width="13.5703125" style="55" customWidth="1"/>
    <col min="6" max="6" width="13.28515625" style="55" customWidth="1"/>
    <col min="7" max="7" width="14.28515625" style="55" customWidth="1"/>
    <col min="8" max="8" width="15.140625" style="55" customWidth="1"/>
    <col min="9" max="9" width="14.28515625" style="55" customWidth="1"/>
    <col min="10" max="16384" width="9.140625" style="55"/>
  </cols>
  <sheetData>
    <row r="13" spans="1:9" x14ac:dyDescent="0.25">
      <c r="A13" s="62" t="s">
        <v>65</v>
      </c>
      <c r="B13" s="62"/>
      <c r="C13" s="62"/>
      <c r="D13" s="62"/>
      <c r="E13" s="62"/>
      <c r="F13" s="62"/>
      <c r="G13" s="62"/>
      <c r="H13" s="62"/>
      <c r="I13" s="62"/>
    </row>
    <row r="14" spans="1:9" x14ac:dyDescent="0.25">
      <c r="A14" s="62" t="s">
        <v>64</v>
      </c>
      <c r="B14" s="62"/>
      <c r="C14" s="62"/>
      <c r="D14" s="62"/>
      <c r="E14" s="62"/>
      <c r="F14" s="62"/>
      <c r="G14" s="62"/>
      <c r="H14" s="62"/>
      <c r="I14" s="62"/>
    </row>
    <row r="15" spans="1:9" x14ac:dyDescent="0.25">
      <c r="A15" s="62" t="s">
        <v>63</v>
      </c>
      <c r="B15" s="62"/>
      <c r="C15" s="62"/>
      <c r="D15" s="62"/>
      <c r="E15" s="62"/>
      <c r="F15" s="62"/>
      <c r="G15" s="62"/>
      <c r="H15" s="62"/>
      <c r="I15" s="62"/>
    </row>
    <row r="16" spans="1:9" ht="60" x14ac:dyDescent="0.25">
      <c r="A16" s="60" t="s">
        <v>62</v>
      </c>
      <c r="B16" s="60" t="s">
        <v>61</v>
      </c>
      <c r="C16" s="60" t="s">
        <v>60</v>
      </c>
      <c r="D16" s="60" t="s">
        <v>59</v>
      </c>
      <c r="E16" s="60" t="s">
        <v>58</v>
      </c>
      <c r="F16" s="61" t="s">
        <v>57</v>
      </c>
      <c r="G16" s="61" t="s">
        <v>56</v>
      </c>
      <c r="H16" s="60" t="s">
        <v>55</v>
      </c>
      <c r="I16" s="60" t="s">
        <v>54</v>
      </c>
    </row>
    <row r="17" spans="1:9" x14ac:dyDescent="0.25">
      <c r="A17" s="59" t="s">
        <v>53</v>
      </c>
      <c r="B17" s="58">
        <v>41.87266000000001</v>
      </c>
      <c r="C17" s="58"/>
      <c r="D17" s="58">
        <v>141.96708000000001</v>
      </c>
      <c r="E17" s="58">
        <v>141.93577999999999</v>
      </c>
      <c r="F17" s="58">
        <v>8.3149999999999995</v>
      </c>
      <c r="G17" s="58">
        <v>14.276820000000001</v>
      </c>
      <c r="H17" s="57">
        <v>10.65096</v>
      </c>
      <c r="I17" s="57">
        <f>B17+D17+F17-G17</f>
        <v>177.87792000000002</v>
      </c>
    </row>
    <row r="19" spans="1:9" x14ac:dyDescent="0.25">
      <c r="A19" s="55" t="s">
        <v>52</v>
      </c>
    </row>
    <row r="20" spans="1:9" x14ac:dyDescent="0.25">
      <c r="A20" s="55" t="s">
        <v>51</v>
      </c>
    </row>
    <row r="21" spans="1:9" x14ac:dyDescent="0.25">
      <c r="A21" s="55" t="s">
        <v>50</v>
      </c>
    </row>
    <row r="22" spans="1:9" x14ac:dyDescent="0.25">
      <c r="A22" s="55" t="s">
        <v>49</v>
      </c>
    </row>
    <row r="23" spans="1:9" x14ac:dyDescent="0.25">
      <c r="A23" s="55" t="s">
        <v>48</v>
      </c>
    </row>
    <row r="24" spans="1:9" x14ac:dyDescent="0.25">
      <c r="A24" s="55" t="s">
        <v>47</v>
      </c>
    </row>
    <row r="25" spans="1:9" x14ac:dyDescent="0.25">
      <c r="A25" s="55" t="s">
        <v>46</v>
      </c>
    </row>
    <row r="26" spans="1:9" x14ac:dyDescent="0.25">
      <c r="A26" s="56" t="s">
        <v>45</v>
      </c>
    </row>
    <row r="27" spans="1:9" x14ac:dyDescent="0.25">
      <c r="A27" s="55" t="s">
        <v>44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ветеранов5</vt:lpstr>
      <vt:lpstr>Ветеранов 5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2018-04-02T07:10:59Z</dcterms:created>
  <dcterms:modified xsi:type="dcterms:W3CDTF">2018-04-02T07:11:22Z</dcterms:modified>
</cp:coreProperties>
</file>