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6а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G27" i="1" l="1"/>
  <c r="G28" i="1"/>
  <c r="H29" i="1"/>
  <c r="K29" i="1"/>
  <c r="G30" i="1"/>
  <c r="H30" i="1"/>
  <c r="K30" i="1"/>
  <c r="H31" i="1"/>
  <c r="D32" i="1"/>
  <c r="E32" i="1"/>
  <c r="F32" i="1"/>
  <c r="G32" i="1"/>
  <c r="H32" i="1"/>
  <c r="G35" i="1"/>
  <c r="H35" i="1"/>
  <c r="H36" i="1"/>
  <c r="H37" i="1"/>
  <c r="H38" i="1"/>
  <c r="H39" i="1"/>
  <c r="G41" i="1"/>
  <c r="H41" i="1"/>
  <c r="G42" i="1"/>
  <c r="D43" i="1"/>
  <c r="E43" i="1"/>
  <c r="F43" i="1"/>
  <c r="G43" i="1"/>
  <c r="H43" i="1"/>
  <c r="H44" i="1" s="1"/>
  <c r="H48" i="1"/>
  <c r="E50" i="1"/>
  <c r="G50" i="1"/>
</calcChain>
</file>

<file path=xl/sharedStrings.xml><?xml version="1.0" encoding="utf-8"?>
<sst xmlns="http://schemas.openxmlformats.org/spreadsheetml/2006/main" count="58" uniqueCount="51">
  <si>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</si>
  <si>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</si>
  <si>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</si>
  <si>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</si>
  <si>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</si>
  <si>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</si>
  <si>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</si>
  <si>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</si>
  <si>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</si>
  <si>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</si>
  <si>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</si>
  <si>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</si>
  <si>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</si>
  <si>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</si>
  <si>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</si>
  <si>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Н/2008-38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</si>
  <si>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</si>
  <si>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</si>
  <si>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</si>
  <si>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</si>
  <si>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</si>
  <si>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</si>
  <si>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</si>
  <si>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</si>
  <si>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</si>
  <si>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</si>
  <si>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</si>
  <si>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</si>
  <si>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</si>
  <si>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</si>
  <si>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</si>
  <si>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</si>
  <si>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</si>
  <si>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6а 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</si>
  <si>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</si>
  <si>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</si>
  <si>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</si>
  <si>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</si>
  <si>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</si>
  <si>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</si>
  <si>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</si>
  <si>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</si>
  <si>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</si>
  <si>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</si>
  <si>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</si>
  <si>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</si>
  <si>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</si>
  <si>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</si>
  <si>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6а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</si>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</sst>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2" fontId="0" fillId="0" borderId="0" xfId="0" applyNumberFormat="1" applyFill="1"/>
    <xf numFmtId="4" fontId="3" fillId="0" borderId="4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3" xfId="0" applyFont="1" applyFill="1" applyBorder="1"/>
    <xf numFmtId="0" fontId="16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8" fillId="0" borderId="0" xfId="1" applyFont="1"/>
    <xf numFmtId="0" fontId="1" fillId="0" borderId="0" xfId="1" applyFill="1"/>
    <xf numFmtId="2" fontId="17" fillId="0" borderId="11" xfId="1" applyNumberFormat="1" applyFont="1" applyFill="1" applyBorder="1" applyAlignment="1">
      <alignment horizontal="center" vertical="center"/>
    </xf>
    <xf numFmtId="2" fontId="17" fillId="2" borderId="11" xfId="1" applyNumberFormat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/>
  <dimension ref="A1:K50"/>
  <sheetViews>
    <sheetView tabSelected="1" topLeftCell="C29" workbookViewId="0">
      <selection activeCell="G41" sqref="G4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140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36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4.25" x14ac:dyDescent="0.2">
      <c r="C21" s="38" t="s">
        <v>35</v>
      </c>
      <c r="D21" s="38"/>
      <c r="E21" s="38"/>
      <c r="F21" s="38"/>
      <c r="G21" s="38"/>
      <c r="H21" s="38"/>
      <c r="I21" s="38"/>
    </row>
    <row r="22" spans="3:11" x14ac:dyDescent="0.2">
      <c r="C22" s="39" t="s">
        <v>34</v>
      </c>
      <c r="D22" s="39"/>
      <c r="E22" s="39"/>
      <c r="F22" s="39"/>
      <c r="G22" s="39"/>
      <c r="H22" s="39"/>
      <c r="I22" s="39"/>
    </row>
    <row r="23" spans="3:11" x14ac:dyDescent="0.2">
      <c r="C23" s="39" t="s">
        <v>33</v>
      </c>
      <c r="D23" s="39"/>
      <c r="E23" s="39"/>
      <c r="F23" s="39"/>
      <c r="G23" s="39"/>
      <c r="H23" s="39"/>
      <c r="I23" s="39"/>
    </row>
    <row r="24" spans="3:11" ht="6" customHeight="1" thickBot="1" x14ac:dyDescent="0.25">
      <c r="C24" s="44"/>
      <c r="D24" s="44"/>
      <c r="E24" s="44"/>
      <c r="F24" s="44"/>
      <c r="G24" s="44"/>
      <c r="H24" s="44"/>
      <c r="I24" s="44"/>
    </row>
    <row r="25" spans="3:11" ht="60" customHeight="1" thickBot="1" x14ac:dyDescent="0.25">
      <c r="C25" s="22" t="s">
        <v>23</v>
      </c>
      <c r="D25" s="25" t="s">
        <v>22</v>
      </c>
      <c r="E25" s="24" t="s">
        <v>21</v>
      </c>
      <c r="F25" s="24" t="s">
        <v>20</v>
      </c>
      <c r="G25" s="24" t="s">
        <v>19</v>
      </c>
      <c r="H25" s="24" t="s">
        <v>18</v>
      </c>
      <c r="I25" s="25" t="s">
        <v>32</v>
      </c>
    </row>
    <row r="26" spans="3:11" ht="13.5" customHeight="1" thickBot="1" x14ac:dyDescent="0.25">
      <c r="C26" s="41" t="s">
        <v>31</v>
      </c>
      <c r="D26" s="42"/>
      <c r="E26" s="42"/>
      <c r="F26" s="42"/>
      <c r="G26" s="42"/>
      <c r="H26" s="42"/>
      <c r="I26" s="43"/>
      <c r="J26" s="30"/>
    </row>
    <row r="27" spans="3:11" ht="13.5" hidden="1" customHeight="1" thickBot="1" x14ac:dyDescent="0.25">
      <c r="C27" s="11" t="s">
        <v>30</v>
      </c>
      <c r="D27" s="9"/>
      <c r="E27" s="18"/>
      <c r="F27" s="18"/>
      <c r="G27" s="18">
        <f>E27</f>
        <v>0</v>
      </c>
      <c r="H27" s="18"/>
      <c r="I27" s="45" t="s">
        <v>29</v>
      </c>
    </row>
    <row r="28" spans="3:11" ht="13.5" hidden="1" customHeight="1" thickBot="1" x14ac:dyDescent="0.25">
      <c r="C28" s="11" t="s">
        <v>28</v>
      </c>
      <c r="D28" s="9"/>
      <c r="E28" s="13"/>
      <c r="F28" s="13"/>
      <c r="G28" s="18">
        <f>E28</f>
        <v>0</v>
      </c>
      <c r="H28" s="13"/>
      <c r="I28" s="46"/>
    </row>
    <row r="29" spans="3:11" ht="13.5" customHeight="1" thickBot="1" x14ac:dyDescent="0.25">
      <c r="C29" s="11" t="s">
        <v>27</v>
      </c>
      <c r="D29" s="16">
        <v>1731.4900000000016</v>
      </c>
      <c r="E29" s="13">
        <v>12819.21</v>
      </c>
      <c r="F29" s="13">
        <v>13234.66</v>
      </c>
      <c r="G29" s="18">
        <v>8160.1</v>
      </c>
      <c r="H29" s="29">
        <f>+D29+E29-F29</f>
        <v>1316.0400000000009</v>
      </c>
      <c r="I29" s="46"/>
      <c r="K29" s="28">
        <f>1156.32-236.32</f>
        <v>920</v>
      </c>
    </row>
    <row r="30" spans="3:11" ht="13.5" customHeight="1" thickBot="1" x14ac:dyDescent="0.25">
      <c r="C30" s="11" t="s">
        <v>26</v>
      </c>
      <c r="D30" s="16">
        <v>763.15000000000055</v>
      </c>
      <c r="E30" s="13">
        <v>5649.67</v>
      </c>
      <c r="F30" s="13">
        <v>5832.85</v>
      </c>
      <c r="G30" s="18">
        <f>+E30</f>
        <v>5649.67</v>
      </c>
      <c r="H30" s="27">
        <f>+D30+E30-F30</f>
        <v>579.97000000000025</v>
      </c>
      <c r="I30" s="46"/>
      <c r="K30" s="1">
        <f>405.84-82.98</f>
        <v>322.85999999999996</v>
      </c>
    </row>
    <row r="31" spans="3:11" ht="13.5" customHeight="1" thickBot="1" x14ac:dyDescent="0.25">
      <c r="C31" s="11" t="s">
        <v>25</v>
      </c>
      <c r="D31" s="16">
        <v>0</v>
      </c>
      <c r="E31" s="13"/>
      <c r="F31" s="13"/>
      <c r="G31" s="18"/>
      <c r="H31" s="27">
        <f>+D31+E31-F31</f>
        <v>0</v>
      </c>
      <c r="I31" s="47"/>
    </row>
    <row r="32" spans="3:11" ht="13.5" customHeight="1" thickBot="1" x14ac:dyDescent="0.25">
      <c r="C32" s="11" t="s">
        <v>3</v>
      </c>
      <c r="D32" s="10">
        <f>SUM(D27:D31)</f>
        <v>2494.6400000000021</v>
      </c>
      <c r="E32" s="10">
        <f>SUM(E27:E31)</f>
        <v>18468.879999999997</v>
      </c>
      <c r="F32" s="10">
        <f>SUM(F27:F31)</f>
        <v>19067.510000000002</v>
      </c>
      <c r="G32" s="10">
        <f>SUM(G27:G31)</f>
        <v>13809.77</v>
      </c>
      <c r="H32" s="10">
        <f>SUM(H27:H31)</f>
        <v>1896.0100000000011</v>
      </c>
      <c r="I32" s="26"/>
    </row>
    <row r="33" spans="3:9" ht="13.5" customHeight="1" thickBot="1" x14ac:dyDescent="0.25">
      <c r="C33" s="40" t="s">
        <v>24</v>
      </c>
      <c r="D33" s="40"/>
      <c r="E33" s="40"/>
      <c r="F33" s="40"/>
      <c r="G33" s="40"/>
      <c r="H33" s="40"/>
      <c r="I33" s="40"/>
    </row>
    <row r="34" spans="3:9" ht="58.5" customHeight="1" thickBot="1" x14ac:dyDescent="0.25">
      <c r="C34" s="17" t="s">
        <v>23</v>
      </c>
      <c r="D34" s="25" t="s">
        <v>22</v>
      </c>
      <c r="E34" s="24" t="s">
        <v>21</v>
      </c>
      <c r="F34" s="24" t="s">
        <v>20</v>
      </c>
      <c r="G34" s="24" t="s">
        <v>19</v>
      </c>
      <c r="H34" s="24" t="s">
        <v>18</v>
      </c>
      <c r="I34" s="23" t="s">
        <v>17</v>
      </c>
    </row>
    <row r="35" spans="3:9" ht="40.5" customHeight="1" thickBot="1" x14ac:dyDescent="0.25">
      <c r="C35" s="22" t="s">
        <v>16</v>
      </c>
      <c r="D35" s="21">
        <v>649.56999999999971</v>
      </c>
      <c r="E35" s="14">
        <v>7917.84</v>
      </c>
      <c r="F35" s="14">
        <v>7549.87</v>
      </c>
      <c r="G35" s="14">
        <f>+E35</f>
        <v>7917.84</v>
      </c>
      <c r="H35" s="14">
        <f>+D35+E35-F35</f>
        <v>1017.54</v>
      </c>
      <c r="I35" s="20" t="s">
        <v>15</v>
      </c>
    </row>
    <row r="36" spans="3:9" ht="14.25" customHeight="1" thickBot="1" x14ac:dyDescent="0.25">
      <c r="C36" s="11" t="s">
        <v>14</v>
      </c>
      <c r="D36" s="16">
        <v>0</v>
      </c>
      <c r="E36" s="18"/>
      <c r="F36" s="18"/>
      <c r="G36" s="14"/>
      <c r="H36" s="14">
        <f>+D36+E36-F36</f>
        <v>0</v>
      </c>
      <c r="I36" s="9"/>
    </row>
    <row r="37" spans="3:9" ht="13.5" customHeight="1" thickBot="1" x14ac:dyDescent="0.25">
      <c r="C37" s="17" t="s">
        <v>13</v>
      </c>
      <c r="D37" s="19">
        <v>0</v>
      </c>
      <c r="E37" s="18"/>
      <c r="F37" s="18"/>
      <c r="G37" s="14"/>
      <c r="H37" s="14">
        <f>+D37+E37-F37</f>
        <v>0</v>
      </c>
      <c r="I37" s="9"/>
    </row>
    <row r="38" spans="3:9" ht="12.75" hidden="1" customHeight="1" thickBot="1" x14ac:dyDescent="0.25">
      <c r="C38" s="11" t="s">
        <v>12</v>
      </c>
      <c r="D38" s="16">
        <v>0</v>
      </c>
      <c r="E38" s="18"/>
      <c r="F38" s="18"/>
      <c r="G38" s="14"/>
      <c r="H38" s="14">
        <f>+D38+E38-F38</f>
        <v>0</v>
      </c>
      <c r="I38" s="15" t="s">
        <v>11</v>
      </c>
    </row>
    <row r="39" spans="3:9" ht="28.5" customHeight="1" thickBot="1" x14ac:dyDescent="0.25">
      <c r="C39" s="11" t="s">
        <v>10</v>
      </c>
      <c r="D39" s="16">
        <v>503.09999999999854</v>
      </c>
      <c r="E39" s="18">
        <v>6037.2</v>
      </c>
      <c r="F39" s="18">
        <v>5764.45</v>
      </c>
      <c r="G39" s="14">
        <v>16081.62</v>
      </c>
      <c r="H39" s="14">
        <f>+D39+E39-F39</f>
        <v>775.84999999999854</v>
      </c>
      <c r="I39" s="12" t="s">
        <v>9</v>
      </c>
    </row>
    <row r="40" spans="3:9" ht="13.5" hidden="1" customHeight="1" thickBot="1" x14ac:dyDescent="0.25">
      <c r="C40" s="11" t="s">
        <v>8</v>
      </c>
      <c r="D40" s="9"/>
      <c r="E40" s="13"/>
      <c r="F40" s="13"/>
      <c r="G40" s="14"/>
      <c r="H40" s="13"/>
      <c r="I40" s="12" t="s">
        <v>7</v>
      </c>
    </row>
    <row r="41" spans="3:9" ht="13.5" customHeight="1" thickBot="1" x14ac:dyDescent="0.25">
      <c r="C41" s="17" t="s">
        <v>6</v>
      </c>
      <c r="D41" s="16">
        <v>108.36000000000013</v>
      </c>
      <c r="E41" s="13">
        <v>972.7</v>
      </c>
      <c r="F41" s="13">
        <v>1027.27</v>
      </c>
      <c r="G41" s="14">
        <f>+E41</f>
        <v>972.7</v>
      </c>
      <c r="H41" s="14">
        <f>+D41+E41-F41</f>
        <v>53.790000000000191</v>
      </c>
      <c r="I41" s="15"/>
    </row>
    <row r="42" spans="3:9" ht="13.5" hidden="1" customHeight="1" thickBot="1" x14ac:dyDescent="0.25">
      <c r="C42" s="11" t="s">
        <v>5</v>
      </c>
      <c r="D42" s="9"/>
      <c r="E42" s="13"/>
      <c r="F42" s="13"/>
      <c r="G42" s="14">
        <f>+E42</f>
        <v>0</v>
      </c>
      <c r="H42" s="13"/>
      <c r="I42" s="12" t="s">
        <v>4</v>
      </c>
    </row>
    <row r="43" spans="3:9" s="8" customFormat="1" ht="13.5" customHeight="1" thickBot="1" x14ac:dyDescent="0.25">
      <c r="C43" s="11" t="s">
        <v>3</v>
      </c>
      <c r="D43" s="10">
        <f>SUM(D35:D42)</f>
        <v>1261.0299999999984</v>
      </c>
      <c r="E43" s="10">
        <f>SUM(E35:E42)</f>
        <v>14927.740000000002</v>
      </c>
      <c r="F43" s="10">
        <f>SUM(F35:F42)</f>
        <v>14341.59</v>
      </c>
      <c r="G43" s="10">
        <f>SUM(G35:G42)</f>
        <v>24972.16</v>
      </c>
      <c r="H43" s="10">
        <f>SUM(H35:H42)</f>
        <v>1847.1799999999987</v>
      </c>
      <c r="I43" s="9"/>
    </row>
    <row r="44" spans="3:9" ht="19.5" customHeight="1" x14ac:dyDescent="0.3">
      <c r="C44" s="7" t="s">
        <v>2</v>
      </c>
      <c r="D44" s="7"/>
      <c r="E44" s="7"/>
      <c r="F44" s="7"/>
      <c r="G44" s="7"/>
      <c r="H44" s="6">
        <f>+H32+H43</f>
        <v>3743.1899999999996</v>
      </c>
    </row>
    <row r="45" spans="3:9" ht="15" x14ac:dyDescent="0.25">
      <c r="C45" s="5" t="s">
        <v>1</v>
      </c>
      <c r="D45" s="5"/>
    </row>
    <row r="46" spans="3:9" ht="12.75" hidden="1" customHeight="1" x14ac:dyDescent="0.2">
      <c r="C46" s="4"/>
      <c r="D46" s="3"/>
      <c r="E46" s="3"/>
      <c r="F46" s="3"/>
    </row>
    <row r="47" spans="3:9" ht="12.75" customHeight="1" x14ac:dyDescent="0.2">
      <c r="C47" s="4"/>
    </row>
    <row r="48" spans="3:9" ht="12.75" hidden="1" customHeight="1" x14ac:dyDescent="0.2">
      <c r="C48" s="4"/>
      <c r="D48" s="3"/>
      <c r="E48" s="3"/>
      <c r="F48" s="3"/>
      <c r="G48" s="3"/>
      <c r="H48" s="3">
        <f>775.85+1017.54+53.79</f>
        <v>1847.1799999999998</v>
      </c>
    </row>
    <row r="49" spans="3:7" ht="12.75" customHeight="1" x14ac:dyDescent="0.2">
      <c r="C49" s="4"/>
    </row>
    <row r="50" spans="3:7" x14ac:dyDescent="0.2">
      <c r="C50" s="2" t="s">
        <v>0</v>
      </c>
      <c r="E50" s="3">
        <f>+E32+E43</f>
        <v>33396.619999999995</v>
      </c>
      <c r="G50" s="3">
        <f>+G43+G32</f>
        <v>38781.93</v>
      </c>
    </row>
  </sheetData>
  <mergeCells count="7"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3"/>
  <sheetViews>
    <sheetView topLeftCell="A13" zoomScaleNormal="100" zoomScaleSheetLayoutView="120" workbookViewId="0">
      <selection activeCell="G24" sqref="G24"/>
    </sheetView>
  </sheetViews>
  <sheetFormatPr defaultRowHeight="15" x14ac:dyDescent="0.25"/>
  <cols>
    <col min="1" max="1" width="4.5703125" style="48" customWidth="1"/>
    <col min="2" max="2" width="12.42578125" style="48" customWidth="1"/>
    <col min="3" max="3" width="13.28515625" style="48" hidden="1" customWidth="1"/>
    <col min="4" max="4" width="12.140625" style="48" customWidth="1"/>
    <col min="5" max="5" width="13.5703125" style="48" customWidth="1"/>
    <col min="6" max="6" width="13.28515625" style="48" customWidth="1"/>
    <col min="7" max="7" width="14.28515625" style="48" customWidth="1"/>
    <col min="8" max="8" width="15.140625" style="48" customWidth="1"/>
    <col min="9" max="9" width="13.7109375" style="48" customWidth="1"/>
    <col min="10" max="16384" width="9.140625" style="48"/>
  </cols>
  <sheetData>
    <row r="13" spans="1:9" x14ac:dyDescent="0.25">
      <c r="A13" s="57" t="s">
        <v>50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49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48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47</v>
      </c>
      <c r="B16" s="55" t="s">
        <v>46</v>
      </c>
      <c r="C16" s="55" t="s">
        <v>45</v>
      </c>
      <c r="D16" s="55" t="s">
        <v>44</v>
      </c>
      <c r="E16" s="55" t="s">
        <v>43</v>
      </c>
      <c r="F16" s="56" t="s">
        <v>42</v>
      </c>
      <c r="G16" s="56" t="s">
        <v>41</v>
      </c>
      <c r="H16" s="55" t="s">
        <v>40</v>
      </c>
      <c r="I16" s="55" t="s">
        <v>39</v>
      </c>
    </row>
    <row r="17" spans="1:9" x14ac:dyDescent="0.25">
      <c r="A17" s="54" t="s">
        <v>38</v>
      </c>
      <c r="B17" s="53">
        <v>-4.2280100000000003</v>
      </c>
      <c r="C17" s="52"/>
      <c r="D17" s="52">
        <v>0</v>
      </c>
      <c r="E17" s="52">
        <v>0</v>
      </c>
      <c r="F17" s="52">
        <f>4228.01/1000</f>
        <v>4.2280100000000003</v>
      </c>
      <c r="G17" s="52">
        <v>0</v>
      </c>
      <c r="H17" s="52"/>
      <c r="I17" s="52">
        <f>B17+D17+F17-G17</f>
        <v>0</v>
      </c>
    </row>
    <row r="18" spans="1:9" x14ac:dyDescent="0.25">
      <c r="B18" s="51"/>
      <c r="C18" s="51"/>
      <c r="D18" s="51"/>
      <c r="E18" s="51"/>
      <c r="F18" s="51"/>
      <c r="G18" s="51"/>
      <c r="H18" s="51"/>
      <c r="I18" s="51"/>
    </row>
    <row r="19" spans="1:9" x14ac:dyDescent="0.25">
      <c r="A19" s="48" t="s">
        <v>37</v>
      </c>
    </row>
    <row r="20" spans="1:9" x14ac:dyDescent="0.25">
      <c r="A20" s="50"/>
    </row>
    <row r="22" spans="1:9" x14ac:dyDescent="0.25">
      <c r="D22" s="49"/>
      <c r="E22" s="49"/>
      <c r="F22" s="49"/>
    </row>
    <row r="23" spans="1:9" x14ac:dyDescent="0.25">
      <c r="D23" s="49"/>
      <c r="E23" s="49"/>
      <c r="F23" s="49"/>
    </row>
    <row r="24" spans="1:9" x14ac:dyDescent="0.25">
      <c r="D24" s="49"/>
      <c r="E24" s="49"/>
      <c r="F24" s="49"/>
    </row>
    <row r="25" spans="1:9" x14ac:dyDescent="0.25">
      <c r="D25" s="49"/>
      <c r="E25" s="49"/>
      <c r="F25" s="49"/>
    </row>
    <row r="31" spans="1:9" x14ac:dyDescent="0.25">
      <c r="D31" s="49"/>
      <c r="E31" s="49"/>
      <c r="F31" s="49"/>
    </row>
    <row r="32" spans="1:9" x14ac:dyDescent="0.25">
      <c r="D32" s="49"/>
      <c r="E32" s="49"/>
      <c r="F32" s="49"/>
    </row>
    <row r="33" spans="4:6" x14ac:dyDescent="0.25">
      <c r="D33" s="49"/>
      <c r="E33" s="49"/>
      <c r="F33" s="4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ЧР6а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2019-03-19T11:54:44Z</dcterms:created>
  <dcterms:modified xsi:type="dcterms:W3CDTF">2019-03-21T08:16:49Z</dcterms:modified>
</cp:coreProperties>
</file>