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<sst xmlns="http://schemas.openxmlformats.org/spreadsheetml/2006/main" count="46" uniqueCount="45">
  <si>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</si>
  <si>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</si>
  <si>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</si>
  <si>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</si>
  <si>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</si>
  <si>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</si>
  <si>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</si>
  <si>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</si>
  <si>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</si>
  <si>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</si>
  <si>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</si>
  <si>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</si>
  <si>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</si>
  <si>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</si>
  <si>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</si>
  <si>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</si>
  <si>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</si>
  <si>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</si>
  <si>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</si>
  <si>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</si>
  <si>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</si>
  <si>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</si>
  <si>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</si>
  <si>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5/3 по ул. Кленовая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</si>
  <si>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</si>
  <si>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</si>
  <si>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</si>
  <si>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</si>
  <si>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</si>
  <si>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</si>
  <si>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</si>
  <si>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</si>
  <si>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56 154,40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</si>
  <si>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</si>
  <si>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</si>
  <si>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</si>
  <si>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</si>
  <si>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</si>
  <si>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</si>
  <si>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5/3 по ул. Кленовая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</si>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</sst>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5" customWidth="1"/>
    <col min="4" max="4" width="10.875" style="25" customWidth="1"/>
    <col min="5" max="5" width="14.625" style="25" customWidth="1"/>
    <col min="6" max="6" width="12.875" style="25" customWidth="1"/>
    <col min="7" max="7" width="10.75390625" style="25" customWidth="1"/>
    <col min="8" max="8" width="38.875" style="25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23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51.75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28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0" t="s">
        <v>5</v>
      </c>
      <c r="D11" s="11">
        <v>134954.93</v>
      </c>
      <c r="E11" s="11">
        <v>125128</v>
      </c>
      <c r="F11" s="11">
        <f>241060.47+56531.22</f>
        <v>297591.69</v>
      </c>
      <c r="G11" s="40">
        <f>+D11-E11</f>
        <v>9826.929999999993</v>
      </c>
      <c r="H11" s="29" t="s">
        <v>29</v>
      </c>
    </row>
    <row r="12" spans="3:8" ht="13.5" customHeight="1" thickBot="1">
      <c r="C12" s="10" t="s">
        <v>6</v>
      </c>
      <c r="D12" s="12">
        <f>80839.77-3304.59</f>
        <v>77535.18000000001</v>
      </c>
      <c r="E12" s="12">
        <v>69540.74</v>
      </c>
      <c r="F12" s="12">
        <f>134066.4-56531.22</f>
        <v>77535.18</v>
      </c>
      <c r="G12" s="40">
        <f>+D12-E12</f>
        <v>7994.440000000002</v>
      </c>
      <c r="H12" s="30"/>
    </row>
    <row r="13" spans="3:8" ht="13.5" customHeight="1" thickBot="1">
      <c r="C13" s="10" t="s">
        <v>7</v>
      </c>
      <c r="D13" s="12">
        <f>27697.24-1039.85</f>
        <v>26657.390000000003</v>
      </c>
      <c r="E13" s="12">
        <v>23936.08</v>
      </c>
      <c r="F13" s="41">
        <v>30807.07</v>
      </c>
      <c r="G13" s="40">
        <f>+D13-E13</f>
        <v>2721.3100000000013</v>
      </c>
      <c r="H13" s="29" t="s">
        <v>30</v>
      </c>
    </row>
    <row r="14" spans="3:8" ht="13.5" customHeight="1" thickBot="1">
      <c r="C14" s="10" t="s">
        <v>8</v>
      </c>
      <c r="D14" s="12">
        <f>9264.9-390.98+5617.24-177.44</f>
        <v>14313.72</v>
      </c>
      <c r="E14" s="12">
        <f>7964+4861.95</f>
        <v>12825.95</v>
      </c>
      <c r="F14" s="12">
        <f>10304.7+6271.49</f>
        <v>16576.190000000002</v>
      </c>
      <c r="G14" s="40">
        <f>+D14-E14</f>
        <v>1487.7699999999986</v>
      </c>
      <c r="H14" s="31"/>
    </row>
    <row r="15" spans="3:8" ht="13.5" thickBot="1">
      <c r="C15" s="10" t="s">
        <v>9</v>
      </c>
      <c r="D15" s="13">
        <f>SUM(D11:D14)</f>
        <v>253461.22</v>
      </c>
      <c r="E15" s="13">
        <f>SUM(E11:E14)</f>
        <v>231430.77000000002</v>
      </c>
      <c r="F15" s="13">
        <f>SUM(F11:F14)</f>
        <v>422510.13</v>
      </c>
      <c r="G15" s="42">
        <f>D15-E15</f>
        <v>22030.449999999983</v>
      </c>
      <c r="H15" s="10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thickBot="1">
      <c r="C17" s="14" t="s">
        <v>31</v>
      </c>
      <c r="D17" s="16">
        <v>108680.32</v>
      </c>
      <c r="E17" s="16">
        <v>99174.07</v>
      </c>
      <c r="F17" s="16">
        <v>164532.76</v>
      </c>
      <c r="G17" s="16">
        <f>+D17-E17</f>
        <v>9506.25</v>
      </c>
      <c r="H17" s="43"/>
    </row>
    <row r="18" spans="3:8" ht="12.75" customHeight="1" thickBot="1">
      <c r="C18" s="10" t="s">
        <v>11</v>
      </c>
      <c r="D18" s="11">
        <v>59937.47</v>
      </c>
      <c r="E18" s="11">
        <v>56154.4</v>
      </c>
      <c r="F18" s="11"/>
      <c r="G18" s="16">
        <f>+D18-E18</f>
        <v>3783.0699999999997</v>
      </c>
      <c r="H18" s="44" t="s">
        <v>32</v>
      </c>
    </row>
    <row r="19" spans="3:8" ht="13.5" hidden="1" thickBot="1">
      <c r="C19" s="15" t="s">
        <v>12</v>
      </c>
      <c r="D19" s="11"/>
      <c r="E19" s="11"/>
      <c r="F19" s="11"/>
      <c r="G19" s="16">
        <f aca="true" t="shared" si="0" ref="G19:G25">+D19-E19</f>
        <v>0</v>
      </c>
      <c r="H19" s="17"/>
    </row>
    <row r="20" spans="3:8" ht="21.75" customHeight="1" thickBot="1">
      <c r="C20" s="15" t="s">
        <v>33</v>
      </c>
      <c r="D20" s="11">
        <v>47.2</v>
      </c>
      <c r="E20" s="11">
        <v>35.4</v>
      </c>
      <c r="F20" s="11">
        <v>47.2</v>
      </c>
      <c r="G20" s="16">
        <f t="shared" si="0"/>
        <v>11.800000000000004</v>
      </c>
      <c r="H20" s="18" t="s">
        <v>34</v>
      </c>
    </row>
    <row r="21" spans="3:8" ht="23.25" hidden="1" thickBot="1">
      <c r="C21" s="10" t="s">
        <v>13</v>
      </c>
      <c r="D21" s="11"/>
      <c r="E21" s="11"/>
      <c r="F21" s="11"/>
      <c r="G21" s="16">
        <f t="shared" si="0"/>
        <v>0</v>
      </c>
      <c r="H21" s="18" t="s">
        <v>14</v>
      </c>
    </row>
    <row r="22" spans="3:8" ht="34.5" thickBot="1">
      <c r="C22" s="10" t="s">
        <v>15</v>
      </c>
      <c r="D22" s="11">
        <v>19750.63</v>
      </c>
      <c r="E22" s="11">
        <v>18198.59</v>
      </c>
      <c r="F22" s="11">
        <f>28020.09+3232.2</f>
        <v>31252.29</v>
      </c>
      <c r="G22" s="16">
        <f t="shared" si="0"/>
        <v>1552.0400000000009</v>
      </c>
      <c r="H22" s="18" t="s">
        <v>35</v>
      </c>
    </row>
    <row r="23" spans="3:8" ht="26.25" customHeight="1" thickBot="1">
      <c r="C23" s="10" t="s">
        <v>16</v>
      </c>
      <c r="D23" s="19">
        <f>1208.87-276.4</f>
        <v>932.4699999999999</v>
      </c>
      <c r="E23" s="19">
        <v>844.29</v>
      </c>
      <c r="F23" s="19">
        <v>156.77</v>
      </c>
      <c r="G23" s="16">
        <f t="shared" si="0"/>
        <v>88.17999999999995</v>
      </c>
      <c r="H23" s="18" t="s">
        <v>36</v>
      </c>
    </row>
    <row r="24" spans="3:8" ht="37.5" customHeight="1" hidden="1" thickBot="1">
      <c r="C24" s="10" t="s">
        <v>22</v>
      </c>
      <c r="D24" s="19">
        <v>0</v>
      </c>
      <c r="E24" s="19">
        <v>0</v>
      </c>
      <c r="F24" s="19"/>
      <c r="G24" s="16">
        <f t="shared" si="0"/>
        <v>0</v>
      </c>
      <c r="H24" s="18"/>
    </row>
    <row r="25" spans="3:8" ht="24.75" customHeight="1" thickBot="1">
      <c r="C25" s="10" t="s">
        <v>17</v>
      </c>
      <c r="D25" s="12">
        <v>4784.46</v>
      </c>
      <c r="E25" s="12">
        <v>4387.59</v>
      </c>
      <c r="F25" s="12">
        <f>484.46+2077.55+3772.62</f>
        <v>6334.63</v>
      </c>
      <c r="G25" s="16">
        <f t="shared" si="0"/>
        <v>396.8699999999999</v>
      </c>
      <c r="H25" s="18" t="s">
        <v>37</v>
      </c>
    </row>
    <row r="26" spans="3:8" s="20" customFormat="1" ht="17.25" customHeight="1" thickBot="1">
      <c r="C26" s="10" t="s">
        <v>9</v>
      </c>
      <c r="D26" s="13">
        <f>SUM(D17:D25)</f>
        <v>194132.55000000002</v>
      </c>
      <c r="E26" s="13">
        <f>SUM(E17:E25)</f>
        <v>178794.34</v>
      </c>
      <c r="F26" s="13">
        <f>SUM(F17:F25)</f>
        <v>202323.65000000002</v>
      </c>
      <c r="G26" s="42">
        <f>D26-E26</f>
        <v>15338.210000000021</v>
      </c>
      <c r="H26" s="17"/>
    </row>
    <row r="27" spans="3:8" ht="12.75" customHeight="1" hidden="1" thickBot="1">
      <c r="C27" s="23"/>
      <c r="D27" s="23"/>
      <c r="E27" s="23"/>
      <c r="F27" s="23"/>
      <c r="G27" s="23"/>
      <c r="H27" s="23"/>
    </row>
    <row r="28" spans="3:8" ht="12.75" customHeight="1" hidden="1" thickBot="1">
      <c r="C28" s="23"/>
      <c r="D28" s="26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19.5" customHeight="1">
      <c r="C35" s="21" t="s">
        <v>38</v>
      </c>
      <c r="D35" s="21"/>
      <c r="E35" s="21"/>
      <c r="F35" s="21"/>
      <c r="G35" s="22">
        <f>G15+G26</f>
        <v>37368.66</v>
      </c>
      <c r="H35" s="23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"/>
  <sheetViews>
    <sheetView view="pageBreakPreview" zoomScale="120" zoomScaleSheetLayoutView="120" zoomScalePageLayoutView="0" workbookViewId="0" topLeftCell="A1">
      <selection activeCell="A3" sqref="A3:F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3" spans="1:6" ht="12.75">
      <c r="A3" s="39" t="s">
        <v>18</v>
      </c>
      <c r="B3" s="39"/>
      <c r="C3" s="39"/>
      <c r="D3" s="39"/>
      <c r="E3" s="39"/>
      <c r="F3" s="39"/>
    </row>
    <row r="4" spans="1:6" ht="12.75">
      <c r="A4" s="39" t="s">
        <v>19</v>
      </c>
      <c r="B4" s="39"/>
      <c r="C4" s="39"/>
      <c r="D4" s="39"/>
      <c r="E4" s="39"/>
      <c r="F4" s="39"/>
    </row>
    <row r="5" spans="1:6" ht="12.75">
      <c r="A5" s="39" t="s">
        <v>39</v>
      </c>
      <c r="B5" s="39"/>
      <c r="C5" s="39"/>
      <c r="D5" s="39"/>
      <c r="E5" s="39"/>
      <c r="F5" s="39"/>
    </row>
    <row r="6" spans="1:6" ht="38.25">
      <c r="A6" s="27" t="s">
        <v>20</v>
      </c>
      <c r="B6" s="27" t="s">
        <v>40</v>
      </c>
      <c r="C6" s="27" t="s">
        <v>41</v>
      </c>
      <c r="D6" s="27" t="s">
        <v>42</v>
      </c>
      <c r="E6" s="27" t="s">
        <v>43</v>
      </c>
      <c r="F6" s="27" t="s">
        <v>44</v>
      </c>
    </row>
    <row r="7" spans="1:6" ht="15">
      <c r="A7" s="28" t="s">
        <v>21</v>
      </c>
      <c r="B7" s="28">
        <v>59937</v>
      </c>
      <c r="C7" s="28">
        <v>59154</v>
      </c>
      <c r="D7" s="28">
        <f>B7-C7</f>
        <v>783</v>
      </c>
      <c r="E7" s="28">
        <v>0</v>
      </c>
      <c r="F7" s="28">
        <f>C7-E7</f>
        <v>59154</v>
      </c>
    </row>
    <row r="12" ht="12.75">
      <c r="C12" s="24"/>
    </row>
  </sheetData>
  <sheetProtection/>
  <mergeCells count="3">
    <mergeCell ref="A5:F5"/>
    <mergeCell ref="A3:F3"/>
    <mergeCell ref="A4:F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2011-03-25T07:16:21Z</dcterms:created>
  <dcterms:modified xsi:type="dcterms:W3CDTF">2012-04-28T06:35:46Z</dcterms:modified>
  <cp:category/>
  <cp:version/>
  <cp:contentType/>
  <cp:contentStatus/>
</cp:coreProperties>
</file>