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<sst xmlns="http://schemas.openxmlformats.org/spreadsheetml/2006/main" count="48" uniqueCount="47">
  <si>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</si>
  <si>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</si>
  <si>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</si>
  <si>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</si>
  <si>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</si>
  <si>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</si>
  <si>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</si>
  <si>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</si>
  <si>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</si>
  <si>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</si>
  <si>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</si>
  <si>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</si>
  <si>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</si>
  <si>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</si>
  <si>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</si>
  <si>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</si>
  <si>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</si>
  <si>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ОТЧЕТ</t>
  </si>
  <si>
    <t>по выполнению плана текущего ремонта жилого дома</t>
  </si>
  <si>
    <t>№                             п/п</t>
  </si>
  <si>
    <t>1.</t>
  </si>
  <si>
    <t>т/о коммерческих узлов учета тепловой энергии</t>
  </si>
  <si>
    <t>№ 14 по ул. Ларина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</si>
  <si>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</si>
  <si>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</si>
  <si>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</si>
  <si>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</si>
  <si>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</si>
  <si>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384</t>
    </r>
    <r>
      <rPr>
        <sz val="10"/>
        <rFont val="Arial Cyr"/>
        <family val="0"/>
      </rPr>
      <t xml:space="preserve"> рублей, в том числе:</t>
    </r>
  </si>
  <si>
    <t xml:space="preserve"> - прочие работы - 384 руб.</t>
  </si>
  <si>
    <t>имущества жилого дома № 14  по ул. Ларина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</si>
  <si>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</si>
  <si>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</si>
  <si>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</si>
  <si>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</si>
  <si>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</si>
  <si>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ТС/45-05-08 от 01.05.2008г. с ОАО"ТСК" (тепловые сети и котельная)</t>
  </si>
  <si>
    <t>Оплата по договору  №  В/224-05-08 от 01.05.08г. с ОАО "Сертоловский Водоканал"</t>
  </si>
  <si>
    <t>Содерж.общего им-ва</t>
  </si>
  <si>
    <t>Остаток средств 220 877,91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</si>
  <si>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</si>
  <si>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</si>
  <si>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</si>
  <si>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</si>
  <si>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>т/о узлов учета теп/энергии с 01.01.2009</t>
  </si>
  <si>
    <t>Оплата по договорам № 1/149-08/КУ от 01.05.2008г., № 47-09КУ от 01.01.2009г. с ООО"ПСФ"Энергорос"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</si>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</sst>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4" fontId="8" fillId="0" borderId="0" xfId="0" applyNumberFormat="1" applyFont="1" applyAlignment="1">
      <alignment/>
    </xf>
    <xf numFmtId="0" fontId="0" fillId="0" borderId="16" xfId="0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9" fillId="0" borderId="13" xfId="0" applyNumberFormat="1" applyFont="1" applyBorder="1" applyAlignment="1">
      <alignment vertical="top" wrapText="1"/>
    </xf>
    <xf numFmtId="4" fontId="8" fillId="0" borderId="19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vertical="top" wrapText="1"/>
    </xf>
    <xf numFmtId="164" fontId="9" fillId="0" borderId="12" xfId="0" applyNumberFormat="1" applyFont="1" applyBorder="1" applyAlignment="1">
      <alignment vertical="top" wrapText="1"/>
    </xf>
    <xf numFmtId="164" fontId="10" fillId="0" borderId="15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8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00390625" style="25" customWidth="1"/>
    <col min="4" max="4" width="10.75390625" style="25" customWidth="1"/>
    <col min="5" max="5" width="14.25390625" style="25" customWidth="1"/>
    <col min="6" max="6" width="12.875" style="25" customWidth="1"/>
    <col min="7" max="7" width="11.125" style="25" customWidth="1"/>
    <col min="8" max="8" width="38.375" style="25" customWidth="1"/>
    <col min="9" max="9" width="10.125" style="0" bestFit="1" customWidth="1"/>
  </cols>
  <sheetData>
    <row r="1" spans="3:8" ht="12.75" customHeight="1" hidden="1">
      <c r="C1" s="2"/>
      <c r="D1" s="2"/>
      <c r="E1" s="2"/>
      <c r="F1" s="2"/>
      <c r="G1" s="2"/>
      <c r="H1" s="2"/>
    </row>
    <row r="2" spans="3:8" ht="13.5" customHeight="1" hidden="1">
      <c r="C2" s="2"/>
      <c r="D2" s="2" t="s">
        <v>0</v>
      </c>
      <c r="E2" s="2"/>
      <c r="F2" s="2"/>
      <c r="G2" s="2"/>
      <c r="H2" s="2"/>
    </row>
    <row r="3" spans="3:8" ht="13.5" customHeight="1" hidden="1">
      <c r="C3" s="3"/>
      <c r="D3" s="4"/>
      <c r="E3" s="4"/>
      <c r="F3" s="4"/>
      <c r="G3" s="4"/>
      <c r="H3" s="5"/>
    </row>
    <row r="4" spans="3:8" ht="12.75" customHeight="1" hidden="1">
      <c r="C4" s="6"/>
      <c r="D4" s="7"/>
      <c r="E4" s="7"/>
      <c r="F4" s="7"/>
      <c r="G4" s="7"/>
      <c r="H4" s="7"/>
    </row>
    <row r="5" spans="3:8" ht="14.25">
      <c r="C5" s="34" t="s">
        <v>1</v>
      </c>
      <c r="D5" s="34"/>
      <c r="E5" s="34"/>
      <c r="F5" s="34"/>
      <c r="G5" s="34"/>
      <c r="H5" s="34"/>
    </row>
    <row r="6" spans="3:8" ht="12.75">
      <c r="C6" s="35" t="s">
        <v>2</v>
      </c>
      <c r="D6" s="35"/>
      <c r="E6" s="35"/>
      <c r="F6" s="35"/>
      <c r="G6" s="35"/>
      <c r="H6" s="35"/>
    </row>
    <row r="7" spans="3:8" ht="13.5" thickBot="1">
      <c r="C7" s="35" t="s">
        <v>30</v>
      </c>
      <c r="D7" s="35"/>
      <c r="E7" s="35"/>
      <c r="F7" s="35"/>
      <c r="G7" s="35"/>
      <c r="H7" s="35"/>
    </row>
    <row r="8" spans="3:8" ht="6" customHeight="1" hidden="1">
      <c r="C8" s="36"/>
      <c r="D8" s="36"/>
      <c r="E8" s="36"/>
      <c r="F8" s="36"/>
      <c r="G8" s="36"/>
      <c r="H8" s="36"/>
    </row>
    <row r="9" spans="3:8" ht="49.5" customHeight="1" thickBot="1">
      <c r="C9" s="8" t="s">
        <v>3</v>
      </c>
      <c r="D9" s="10" t="s">
        <v>31</v>
      </c>
      <c r="E9" s="10" t="s">
        <v>32</v>
      </c>
      <c r="F9" s="10" t="s">
        <v>33</v>
      </c>
      <c r="G9" s="10" t="s">
        <v>34</v>
      </c>
      <c r="H9" s="9" t="s">
        <v>35</v>
      </c>
    </row>
    <row r="10" spans="3:8" ht="12" customHeight="1" thickBot="1">
      <c r="C10" s="37" t="s">
        <v>4</v>
      </c>
      <c r="D10" s="38"/>
      <c r="E10" s="38"/>
      <c r="F10" s="38"/>
      <c r="G10" s="38"/>
      <c r="H10" s="39"/>
    </row>
    <row r="11" spans="3:8" ht="13.5" customHeight="1" thickBot="1">
      <c r="C11" s="11" t="s">
        <v>5</v>
      </c>
      <c r="D11" s="12">
        <f>597660.21-20994.48</f>
        <v>576665.73</v>
      </c>
      <c r="E11" s="12">
        <v>500420.87</v>
      </c>
      <c r="F11" s="12">
        <f>348145.81+26388.47</f>
        <v>374534.28</v>
      </c>
      <c r="G11" s="41">
        <f>+D11-E11</f>
        <v>76244.85999999999</v>
      </c>
      <c r="H11" s="30" t="s">
        <v>36</v>
      </c>
    </row>
    <row r="12" spans="3:8" ht="13.5" customHeight="1" thickBot="1">
      <c r="C12" s="11" t="s">
        <v>6</v>
      </c>
      <c r="D12" s="13">
        <f>240518.66-10289.13</f>
        <v>230229.53</v>
      </c>
      <c r="E12" s="13">
        <v>201868.57</v>
      </c>
      <c r="F12" s="13">
        <f>256618-26388.47</f>
        <v>230229.53</v>
      </c>
      <c r="G12" s="41">
        <f>+D12-E12</f>
        <v>28360.959999999992</v>
      </c>
      <c r="H12" s="33"/>
    </row>
    <row r="13" spans="3:8" ht="13.5" customHeight="1" thickBot="1">
      <c r="C13" s="11" t="s">
        <v>7</v>
      </c>
      <c r="D13" s="13">
        <f>116017.71-2722.41</f>
        <v>113295.3</v>
      </c>
      <c r="E13" s="13">
        <v>99416.76</v>
      </c>
      <c r="F13" s="42">
        <v>127716.2</v>
      </c>
      <c r="G13" s="41">
        <f>+D13-E13</f>
        <v>13878.540000000008</v>
      </c>
      <c r="H13" s="30" t="s">
        <v>37</v>
      </c>
    </row>
    <row r="14" spans="3:8" ht="13.5" customHeight="1" thickBot="1">
      <c r="C14" s="11" t="s">
        <v>8</v>
      </c>
      <c r="D14" s="13">
        <f>23040.23-997.26+38810.18-910.76</f>
        <v>59942.39</v>
      </c>
      <c r="E14" s="13">
        <f>33258.33+19222.22</f>
        <v>52480.55</v>
      </c>
      <c r="F14" s="13">
        <f>42721.88+25686.88</f>
        <v>68408.76</v>
      </c>
      <c r="G14" s="41">
        <f>+D14-E14</f>
        <v>7461.8399999999965</v>
      </c>
      <c r="H14" s="31"/>
    </row>
    <row r="15" spans="3:8" ht="13.5" thickBot="1">
      <c r="C15" s="11" t="s">
        <v>9</v>
      </c>
      <c r="D15" s="14">
        <f>SUM(D11:D14)</f>
        <v>980132.9500000001</v>
      </c>
      <c r="E15" s="14">
        <f>SUM(E11:E14)</f>
        <v>854186.75</v>
      </c>
      <c r="F15" s="14">
        <f>SUM(F11:F14)</f>
        <v>800888.77</v>
      </c>
      <c r="G15" s="43">
        <f>D15-E15</f>
        <v>125946.20000000007</v>
      </c>
      <c r="H15" s="15"/>
    </row>
    <row r="16" spans="3:8" ht="13.5" customHeight="1" thickBot="1">
      <c r="C16" s="32" t="s">
        <v>10</v>
      </c>
      <c r="D16" s="32"/>
      <c r="E16" s="32"/>
      <c r="F16" s="32"/>
      <c r="G16" s="32"/>
      <c r="H16" s="32"/>
    </row>
    <row r="17" spans="3:8" ht="13.5" thickBot="1">
      <c r="C17" s="44" t="s">
        <v>38</v>
      </c>
      <c r="D17" s="17">
        <f>434341.86-34.86</f>
        <v>434307</v>
      </c>
      <c r="E17" s="17">
        <v>388353.38</v>
      </c>
      <c r="F17" s="17">
        <v>532914.32</v>
      </c>
      <c r="G17" s="17">
        <f>+D17-E17</f>
        <v>45953.619999999995</v>
      </c>
      <c r="H17" s="45"/>
    </row>
    <row r="18" spans="3:9" ht="12" customHeight="1" thickBot="1">
      <c r="C18" s="11" t="s">
        <v>11</v>
      </c>
      <c r="D18" s="12">
        <f>239703.62-22.9</f>
        <v>239680.72</v>
      </c>
      <c r="E18" s="12">
        <v>221261.91</v>
      </c>
      <c r="F18" s="46">
        <v>384</v>
      </c>
      <c r="G18" s="47">
        <f aca="true" t="shared" si="0" ref="G18:G25">+D18-E18</f>
        <v>18418.809999999998</v>
      </c>
      <c r="H18" s="48" t="s">
        <v>39</v>
      </c>
      <c r="I18" s="18"/>
    </row>
    <row r="19" spans="3:8" ht="13.5" hidden="1" thickBot="1">
      <c r="C19" s="16" t="s">
        <v>12</v>
      </c>
      <c r="D19" s="12"/>
      <c r="E19" s="12"/>
      <c r="F19" s="12"/>
      <c r="G19" s="17">
        <f t="shared" si="0"/>
        <v>0</v>
      </c>
      <c r="H19" s="19"/>
    </row>
    <row r="20" spans="3:8" ht="21" customHeight="1" thickBot="1">
      <c r="C20" s="16" t="s">
        <v>40</v>
      </c>
      <c r="D20" s="12">
        <v>78.88</v>
      </c>
      <c r="E20" s="12">
        <v>67.39</v>
      </c>
      <c r="F20" s="12">
        <v>78.88</v>
      </c>
      <c r="G20" s="17">
        <f t="shared" si="0"/>
        <v>11.489999999999995</v>
      </c>
      <c r="H20" s="20" t="s">
        <v>41</v>
      </c>
    </row>
    <row r="21" spans="3:8" ht="23.25" hidden="1" thickBot="1">
      <c r="C21" s="11" t="s">
        <v>13</v>
      </c>
      <c r="D21" s="12"/>
      <c r="E21" s="12"/>
      <c r="F21" s="12"/>
      <c r="G21" s="17">
        <f t="shared" si="0"/>
        <v>0</v>
      </c>
      <c r="H21" s="20" t="s">
        <v>14</v>
      </c>
    </row>
    <row r="22" spans="3:8" ht="34.5" thickBot="1">
      <c r="C22" s="11" t="s">
        <v>15</v>
      </c>
      <c r="D22" s="12">
        <f>78953.52-6.78</f>
        <v>78946.74</v>
      </c>
      <c r="E22" s="12">
        <v>71428.3</v>
      </c>
      <c r="F22" s="12">
        <f>96756.44+12022.17</f>
        <v>108778.61</v>
      </c>
      <c r="G22" s="17">
        <f t="shared" si="0"/>
        <v>7518.440000000002</v>
      </c>
      <c r="H22" s="20" t="s">
        <v>42</v>
      </c>
    </row>
    <row r="23" spans="3:8" ht="26.25" customHeight="1" thickBot="1">
      <c r="C23" s="11" t="s">
        <v>16</v>
      </c>
      <c r="D23" s="13">
        <f>5939.93-0.49</f>
        <v>5939.4400000000005</v>
      </c>
      <c r="E23" s="13">
        <v>5426.47</v>
      </c>
      <c r="F23" s="13"/>
      <c r="G23" s="17">
        <f t="shared" si="0"/>
        <v>512.9700000000003</v>
      </c>
      <c r="H23" s="20" t="s">
        <v>43</v>
      </c>
    </row>
    <row r="24" spans="3:8" ht="37.5" customHeight="1" hidden="1">
      <c r="C24" s="11" t="s">
        <v>21</v>
      </c>
      <c r="D24" s="13">
        <v>0</v>
      </c>
      <c r="E24" s="13">
        <v>0</v>
      </c>
      <c r="F24" s="13"/>
      <c r="G24" s="17">
        <f t="shared" si="0"/>
        <v>0</v>
      </c>
      <c r="H24" s="20"/>
    </row>
    <row r="25" spans="3:8" ht="24.75" customHeight="1" thickBot="1">
      <c r="C25" s="11" t="s">
        <v>44</v>
      </c>
      <c r="D25" s="13">
        <v>17324.72</v>
      </c>
      <c r="E25" s="13">
        <v>12855.83</v>
      </c>
      <c r="F25" s="13">
        <v>10224.25</v>
      </c>
      <c r="G25" s="17">
        <f t="shared" si="0"/>
        <v>4468.890000000001</v>
      </c>
      <c r="H25" s="20" t="s">
        <v>45</v>
      </c>
    </row>
    <row r="26" spans="3:8" s="21" customFormat="1" ht="17.25" customHeight="1" thickBot="1">
      <c r="C26" s="11" t="s">
        <v>9</v>
      </c>
      <c r="D26" s="14">
        <f>SUM(D17:D25)</f>
        <v>776277.4999999999</v>
      </c>
      <c r="E26" s="14">
        <f>SUM(E17:E25)</f>
        <v>699393.28</v>
      </c>
      <c r="F26" s="14">
        <f>SUM(F17:F25)</f>
        <v>652380.0599999999</v>
      </c>
      <c r="G26" s="43">
        <f>D26-E26</f>
        <v>76884.21999999986</v>
      </c>
      <c r="H26" s="19"/>
    </row>
    <row r="27" spans="3:8" ht="12.75" customHeight="1" hidden="1">
      <c r="C27" s="1"/>
      <c r="D27" s="1"/>
      <c r="E27" s="1"/>
      <c r="F27" s="1"/>
      <c r="G27" s="1"/>
      <c r="H27" s="1"/>
    </row>
    <row r="28" spans="3:8" ht="12.75" customHeight="1" hidden="1">
      <c r="C28" s="1"/>
      <c r="D28" s="22"/>
      <c r="E28" s="1"/>
      <c r="F28" s="1"/>
      <c r="G28" s="1"/>
      <c r="H28" s="1"/>
    </row>
    <row r="29" spans="3:8" ht="12.75" customHeight="1" hidden="1">
      <c r="C29" s="1"/>
      <c r="D29" s="1"/>
      <c r="E29" s="1"/>
      <c r="F29" s="1"/>
      <c r="G29" s="1"/>
      <c r="H29" s="1"/>
    </row>
    <row r="30" spans="3:8" ht="12.75" customHeight="1" hidden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3" t="s">
        <v>46</v>
      </c>
      <c r="D35" s="23"/>
      <c r="E35" s="23"/>
      <c r="F35" s="23"/>
      <c r="G35" s="24">
        <f>G15+G26</f>
        <v>202830.41999999993</v>
      </c>
      <c r="H35" s="1"/>
    </row>
    <row r="38" ht="12.75">
      <c r="F38" s="27"/>
    </row>
  </sheetData>
  <sheetProtection/>
  <mergeCells count="8">
    <mergeCell ref="C10:H10"/>
    <mergeCell ref="H11:H12"/>
    <mergeCell ref="H13:H14"/>
    <mergeCell ref="C16:H16"/>
    <mergeCell ref="C5:H5"/>
    <mergeCell ref="C6:H6"/>
    <mergeCell ref="C7:H7"/>
    <mergeCell ref="C8:H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1"/>
  <sheetViews>
    <sheetView view="pageBreakPreview" zoomScale="120" zoomScaleSheetLayoutView="120" zoomScalePageLayoutView="0" workbookViewId="0" topLeftCell="A1">
      <selection activeCell="A3" sqref="A3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4" spans="1:6" ht="12.75">
      <c r="A4" s="40" t="s">
        <v>17</v>
      </c>
      <c r="B4" s="40"/>
      <c r="C4" s="40"/>
      <c r="D4" s="40"/>
      <c r="E4" s="40"/>
      <c r="F4" s="40"/>
    </row>
    <row r="5" spans="1:6" ht="12.75">
      <c r="A5" s="40" t="s">
        <v>18</v>
      </c>
      <c r="B5" s="40"/>
      <c r="C5" s="40"/>
      <c r="D5" s="40"/>
      <c r="E5" s="40"/>
      <c r="F5" s="40"/>
    </row>
    <row r="6" spans="1:6" ht="12.75">
      <c r="A6" s="40" t="s">
        <v>22</v>
      </c>
      <c r="B6" s="40"/>
      <c r="C6" s="40"/>
      <c r="D6" s="40"/>
      <c r="E6" s="40"/>
      <c r="F6" s="40"/>
    </row>
    <row r="7" spans="1:6" ht="38.25">
      <c r="A7" s="28" t="s">
        <v>19</v>
      </c>
      <c r="B7" s="28" t="s">
        <v>23</v>
      </c>
      <c r="C7" s="28" t="s">
        <v>24</v>
      </c>
      <c r="D7" s="28" t="s">
        <v>25</v>
      </c>
      <c r="E7" s="28" t="s">
        <v>26</v>
      </c>
      <c r="F7" s="28" t="s">
        <v>27</v>
      </c>
    </row>
    <row r="8" spans="1:6" ht="15">
      <c r="A8" s="29" t="s">
        <v>20</v>
      </c>
      <c r="B8" s="29">
        <v>239704</v>
      </c>
      <c r="C8" s="29">
        <v>221262</v>
      </c>
      <c r="D8" s="29">
        <f>B8-C8</f>
        <v>18442</v>
      </c>
      <c r="E8" s="29">
        <v>384</v>
      </c>
      <c r="F8" s="29">
        <f>C8-E8</f>
        <v>220878</v>
      </c>
    </row>
    <row r="10" ht="15">
      <c r="A10" t="s">
        <v>28</v>
      </c>
    </row>
    <row r="11" spans="1:3" ht="12.75">
      <c r="A11" t="s">
        <v>29</v>
      </c>
      <c r="C11" s="26"/>
    </row>
  </sheetData>
  <sheetProtection/>
  <mergeCells count="3">
    <mergeCell ref="A6:F6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2011-03-25T07:26:56Z</dcterms:created>
  <dcterms:modified xsi:type="dcterms:W3CDTF">2012-04-28T07:04:52Z</dcterms:modified>
  <cp:category/>
  <cp:version/>
  <cp:contentType/>
  <cp:contentStatus/>
</cp:coreProperties>
</file>