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<sst xmlns="http://schemas.openxmlformats.org/spreadsheetml/2006/main" count="57" uniqueCount="56">
  <si>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</si>
  <si>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</si>
  <si>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</si>
  <si>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</si>
  <si>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</si>
  <si>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</si>
  <si>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</si>
  <si>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</si>
  <si>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</si>
  <si>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</si>
  <si>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</si>
  <si>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</si>
  <si>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</si>
  <si>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</si>
  <si>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</si>
  <si>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</si>
  <si>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</si>
  <si>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</si>
  <si>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</si>
  <si>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</si>
  <si>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</si>
  <si>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</si>
  <si>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</si>
  <si>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</si>
  <si>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имущества жилого дома № 3  по ул. Молодцова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</si>
  <si>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</si>
  <si>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</si>
  <si>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</si>
  <si>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</si>
  <si>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</si>
  <si>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</si>
  <si>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</si>
  <si>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Задолженность по дому 105 494,83</t>
  </si>
  <si>
    <t xml:space="preserve">Остаток средств 184 500,00 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</si>
  <si>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</si>
  <si>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</si>
  <si>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</si>
  <si>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</si>
  <si>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</si>
  <si>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</si>
  <si>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3 по ул. Молодцова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</si>
  <si>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</si>
  <si>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</si>
  <si>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</si>
  <si>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</si>
  <si>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Задолженность по дому,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</si>
  <si>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699778</t>
    </r>
    <r>
      <rPr>
        <sz val="10"/>
        <rFont val="Arial Cyr"/>
        <family val="0"/>
      </rPr>
      <t xml:space="preserve"> рублей, в том числе:</t>
    </r>
  </si>
  <si>
    <t xml:space="preserve"> -замена разбитых стекол - 5800 руб.</t>
  </si>
  <si>
    <t xml:space="preserve"> - ремонт дверей - 1615 руб.</t>
  </si>
  <si>
    <t xml:space="preserve"> - замеры сопротивления изоляции проводов - 597330 руб.</t>
  </si>
  <si>
    <t xml:space="preserve"> - аварийные работы -32602 руб.</t>
  </si>
  <si>
    <t xml:space="preserve"> - косметический ремонт подъездов - 24804 руб.</t>
  </si>
  <si>
    <t xml:space="preserve"> - установка почтовых ящиков - 18004 руб.</t>
  </si>
  <si>
    <t xml:space="preserve"> - установка стенда информации - 5530 руб.</t>
  </si>
  <si>
    <t xml:space="preserve"> - ремонт лифтового оборудования - 11861 руб.</t>
  </si>
  <si>
    <t xml:space="preserve"> - прочие работы - 2232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</si>
</sst>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4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5" customWidth="1"/>
    <col min="4" max="4" width="11.00390625" style="25" customWidth="1"/>
    <col min="5" max="5" width="14.25390625" style="25" customWidth="1"/>
    <col min="6" max="6" width="13.125" style="25" customWidth="1"/>
    <col min="7" max="7" width="11.125" style="25" customWidth="1"/>
    <col min="8" max="8" width="38.625" style="25" customWidth="1"/>
    <col min="9" max="9" width="10.125" style="0" bestFit="1" customWidth="1"/>
  </cols>
  <sheetData>
    <row r="1" spans="3:8" ht="12.75" customHeight="1" hidden="1">
      <c r="C1" s="4"/>
      <c r="D1" s="4"/>
      <c r="E1" s="4"/>
      <c r="F1" s="4"/>
      <c r="G1" s="4"/>
      <c r="H1" s="4"/>
    </row>
    <row r="2" spans="3:8" ht="13.5" customHeight="1" hidden="1" thickBot="1">
      <c r="C2" s="4"/>
      <c r="D2" s="4" t="s">
        <v>0</v>
      </c>
      <c r="E2" s="4"/>
      <c r="F2" s="4"/>
      <c r="G2" s="4"/>
      <c r="H2" s="4"/>
    </row>
    <row r="3" spans="3:8" ht="13.5" customHeight="1" hidden="1" thickBot="1">
      <c r="C3" s="5"/>
      <c r="D3" s="6"/>
      <c r="E3" s="6"/>
      <c r="F3" s="6"/>
      <c r="G3" s="6"/>
      <c r="H3" s="7"/>
    </row>
    <row r="4" spans="3:8" ht="12.75" customHeight="1" hidden="1">
      <c r="C4" s="8"/>
      <c r="D4" s="9"/>
      <c r="E4" s="9"/>
      <c r="F4" s="9"/>
      <c r="G4" s="9"/>
      <c r="H4" s="9"/>
    </row>
    <row r="5" spans="3:8" ht="14.25">
      <c r="C5" s="32" t="s">
        <v>1</v>
      </c>
      <c r="D5" s="32"/>
      <c r="E5" s="32"/>
      <c r="F5" s="32"/>
      <c r="G5" s="32"/>
      <c r="H5" s="32"/>
    </row>
    <row r="6" spans="3:8" ht="12.75">
      <c r="C6" s="33" t="s">
        <v>2</v>
      </c>
      <c r="D6" s="33"/>
      <c r="E6" s="33"/>
      <c r="F6" s="33"/>
      <c r="G6" s="33"/>
      <c r="H6" s="33"/>
    </row>
    <row r="7" spans="3:8" ht="13.5" thickBot="1">
      <c r="C7" s="33" t="s">
        <v>24</v>
      </c>
      <c r="D7" s="33"/>
      <c r="E7" s="33"/>
      <c r="F7" s="33"/>
      <c r="G7" s="33"/>
      <c r="H7" s="33"/>
    </row>
    <row r="8" spans="3:8" ht="6" customHeight="1" hidden="1" thickBot="1">
      <c r="C8" s="34"/>
      <c r="D8" s="34"/>
      <c r="E8" s="34"/>
      <c r="F8" s="34"/>
      <c r="G8" s="34"/>
      <c r="H8" s="34"/>
    </row>
    <row r="9" spans="3:8" ht="49.5" customHeight="1" thickBot="1">
      <c r="C9" s="10" t="s">
        <v>3</v>
      </c>
      <c r="D9" s="12" t="s">
        <v>25</v>
      </c>
      <c r="E9" s="12" t="s">
        <v>26</v>
      </c>
      <c r="F9" s="12" t="s">
        <v>27</v>
      </c>
      <c r="G9" s="12" t="s">
        <v>28</v>
      </c>
      <c r="H9" s="11" t="s">
        <v>21</v>
      </c>
    </row>
    <row r="10" spans="3:8" ht="12" customHeight="1" thickBot="1">
      <c r="C10" s="35" t="s">
        <v>4</v>
      </c>
      <c r="D10" s="36"/>
      <c r="E10" s="36"/>
      <c r="F10" s="36"/>
      <c r="G10" s="36"/>
      <c r="H10" s="37"/>
    </row>
    <row r="11" spans="3:8" ht="13.5" customHeight="1" thickBot="1">
      <c r="C11" s="13" t="s">
        <v>5</v>
      </c>
      <c r="D11" s="14">
        <f>1675571.09-62174.03</f>
        <v>1613397.06</v>
      </c>
      <c r="E11" s="14">
        <v>1381472.43</v>
      </c>
      <c r="F11" s="14">
        <f>2300120.69+240762.86</f>
        <v>2540883.55</v>
      </c>
      <c r="G11" s="39">
        <f>+D11-E11</f>
        <v>231924.63000000012</v>
      </c>
      <c r="H11" s="28" t="s">
        <v>29</v>
      </c>
    </row>
    <row r="12" spans="3:8" ht="13.5" customHeight="1" thickBot="1">
      <c r="C12" s="13" t="s">
        <v>6</v>
      </c>
      <c r="D12" s="15">
        <f>1440918.52-114518.65</f>
        <v>1326399.87</v>
      </c>
      <c r="E12" s="15">
        <v>1156317.39</v>
      </c>
      <c r="F12" s="15">
        <f>1567162.73-240762.86</f>
        <v>1326399.87</v>
      </c>
      <c r="G12" s="39">
        <f>+D12-E12</f>
        <v>170082.4800000002</v>
      </c>
      <c r="H12" s="31"/>
    </row>
    <row r="13" spans="3:8" ht="13.5" customHeight="1" thickBot="1">
      <c r="C13" s="13" t="s">
        <v>7</v>
      </c>
      <c r="D13" s="15">
        <f>516234.25-19847.18</f>
        <v>496387.07</v>
      </c>
      <c r="E13" s="15">
        <v>431696.09</v>
      </c>
      <c r="F13" s="40">
        <v>565597.66</v>
      </c>
      <c r="G13" s="39">
        <f>+D13-E13</f>
        <v>64690.97999999998</v>
      </c>
      <c r="H13" s="28" t="s">
        <v>30</v>
      </c>
    </row>
    <row r="14" spans="3:8" ht="13.5" customHeight="1" thickBot="1">
      <c r="C14" s="13" t="s">
        <v>8</v>
      </c>
      <c r="D14" s="15">
        <f>129044.49-10635.9+172684.56-6640.72</f>
        <v>284452.43000000005</v>
      </c>
      <c r="E14" s="15">
        <f>102169.39+144410.02</f>
        <v>246579.40999999997</v>
      </c>
      <c r="F14" s="15">
        <f>189189.16+142148.86</f>
        <v>331338.02</v>
      </c>
      <c r="G14" s="39">
        <f>+D14-E14</f>
        <v>37873.02000000008</v>
      </c>
      <c r="H14" s="29"/>
    </row>
    <row r="15" spans="3:8" ht="13.5" thickBot="1">
      <c r="C15" s="13" t="s">
        <v>9</v>
      </c>
      <c r="D15" s="16">
        <f>SUM(D11:D14)</f>
        <v>3720636.43</v>
      </c>
      <c r="E15" s="16">
        <f>SUM(E11:E14)</f>
        <v>3216065.32</v>
      </c>
      <c r="F15" s="16">
        <f>SUM(F11:F14)</f>
        <v>4764219.1</v>
      </c>
      <c r="G15" s="41">
        <f>D15-E15</f>
        <v>504571.11000000034</v>
      </c>
      <c r="H15" s="13"/>
    </row>
    <row r="16" spans="3:8" ht="13.5" customHeight="1" thickBot="1">
      <c r="C16" s="30" t="s">
        <v>10</v>
      </c>
      <c r="D16" s="30"/>
      <c r="E16" s="30"/>
      <c r="F16" s="30"/>
      <c r="G16" s="30"/>
      <c r="H16" s="30"/>
    </row>
    <row r="17" spans="3:8" ht="13.5" thickBot="1">
      <c r="C17" s="42" t="s">
        <v>31</v>
      </c>
      <c r="D17" s="18">
        <f>1262921.17-324.86</f>
        <v>1262596.3099999998</v>
      </c>
      <c r="E17" s="18">
        <v>1107927.03</v>
      </c>
      <c r="F17" s="18">
        <v>1694826.09</v>
      </c>
      <c r="G17" s="18">
        <f>+D17-E17</f>
        <v>154669.2799999998</v>
      </c>
      <c r="H17" s="43"/>
    </row>
    <row r="18" spans="3:9" ht="13.5" thickBot="1">
      <c r="C18" s="13" t="s">
        <v>11</v>
      </c>
      <c r="D18" s="14">
        <f>660650.07-119.04</f>
        <v>660531.0299999999</v>
      </c>
      <c r="E18" s="14">
        <v>594283.17</v>
      </c>
      <c r="F18" s="14">
        <f>687917+11861</f>
        <v>699778</v>
      </c>
      <c r="G18" s="18">
        <f aca="true" t="shared" si="0" ref="G18:G25">+D18-E18</f>
        <v>66247.85999999987</v>
      </c>
      <c r="H18" s="1" t="s">
        <v>32</v>
      </c>
      <c r="I18" s="19"/>
    </row>
    <row r="19" spans="3:8" ht="13.5" thickBot="1">
      <c r="C19" s="17" t="s">
        <v>12</v>
      </c>
      <c r="D19" s="14">
        <f>140309.32+52357.26+39600</f>
        <v>232266.58000000002</v>
      </c>
      <c r="E19" s="14">
        <f>144968.67+39600</f>
        <v>184568.67</v>
      </c>
      <c r="F19" s="14"/>
      <c r="G19" s="18">
        <f t="shared" si="0"/>
        <v>47697.91</v>
      </c>
      <c r="H19" s="1" t="s">
        <v>33</v>
      </c>
    </row>
    <row r="20" spans="3:8" ht="23.25" thickBot="1">
      <c r="C20" s="17" t="s">
        <v>34</v>
      </c>
      <c r="D20" s="14">
        <v>3196.92</v>
      </c>
      <c r="E20" s="14">
        <v>2741.23</v>
      </c>
      <c r="F20" s="14">
        <v>3196.92</v>
      </c>
      <c r="G20" s="18">
        <f t="shared" si="0"/>
        <v>455.69000000000005</v>
      </c>
      <c r="H20" s="1" t="s">
        <v>35</v>
      </c>
    </row>
    <row r="21" spans="3:8" ht="23.25" thickBot="1">
      <c r="C21" s="13" t="s">
        <v>13</v>
      </c>
      <c r="D21" s="14">
        <f>248739.46-54.94</f>
        <v>248684.52</v>
      </c>
      <c r="E21" s="14">
        <v>221052.62</v>
      </c>
      <c r="F21" s="14">
        <f>27137.68*7+14723.9*7</f>
        <v>293031.06</v>
      </c>
      <c r="G21" s="18">
        <f t="shared" si="0"/>
        <v>27631.899999999994</v>
      </c>
      <c r="H21" s="1" t="s">
        <v>36</v>
      </c>
    </row>
    <row r="22" spans="3:8" ht="34.5" thickBot="1">
      <c r="C22" s="13" t="s">
        <v>14</v>
      </c>
      <c r="D22" s="14">
        <f>217644.54-48.83</f>
        <v>217595.71000000002</v>
      </c>
      <c r="E22" s="14">
        <v>192730.9</v>
      </c>
      <c r="F22" s="14">
        <f>334683.42+35121.08</f>
        <v>369804.5</v>
      </c>
      <c r="G22" s="18">
        <f t="shared" si="0"/>
        <v>24864.810000000027</v>
      </c>
      <c r="H22" s="1" t="s">
        <v>37</v>
      </c>
    </row>
    <row r="23" spans="3:8" ht="26.25" customHeight="1" thickBot="1">
      <c r="C23" s="13" t="s">
        <v>15</v>
      </c>
      <c r="D23" s="15">
        <f>19302.2-3528.21</f>
        <v>15773.990000000002</v>
      </c>
      <c r="E23" s="15">
        <v>13762.12</v>
      </c>
      <c r="F23" s="15"/>
      <c r="G23" s="18">
        <f t="shared" si="0"/>
        <v>2011.8700000000008</v>
      </c>
      <c r="H23" s="1" t="s">
        <v>38</v>
      </c>
    </row>
    <row r="24" spans="3:8" ht="37.5" customHeight="1" hidden="1" thickBot="1">
      <c r="C24" s="13" t="s">
        <v>22</v>
      </c>
      <c r="D24" s="15">
        <v>0</v>
      </c>
      <c r="E24" s="15">
        <v>0</v>
      </c>
      <c r="F24" s="15"/>
      <c r="G24" s="18">
        <f t="shared" si="0"/>
        <v>0</v>
      </c>
      <c r="H24" s="1"/>
    </row>
    <row r="25" spans="3:8" ht="24.75" customHeight="1" hidden="1" thickBot="1">
      <c r="C25" s="13" t="s">
        <v>16</v>
      </c>
      <c r="D25" s="15"/>
      <c r="E25" s="15"/>
      <c r="F25" s="15"/>
      <c r="G25" s="18">
        <f t="shared" si="0"/>
        <v>0</v>
      </c>
      <c r="H25" s="1" t="s">
        <v>23</v>
      </c>
    </row>
    <row r="26" spans="3:8" s="21" customFormat="1" ht="17.25" customHeight="1" thickBot="1">
      <c r="C26" s="13" t="s">
        <v>9</v>
      </c>
      <c r="D26" s="16">
        <f>SUM(D17:D25)</f>
        <v>2640645.06</v>
      </c>
      <c r="E26" s="16">
        <f>SUM(E17:E25)</f>
        <v>2317065.74</v>
      </c>
      <c r="F26" s="16">
        <f>SUM(F17:F25)</f>
        <v>3060636.57</v>
      </c>
      <c r="G26" s="41">
        <f>D26-E26</f>
        <v>323579.31999999983</v>
      </c>
      <c r="H26" s="20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22"/>
      <c r="E28" s="2"/>
      <c r="F28" s="2"/>
      <c r="G28" s="2"/>
      <c r="H28" s="2"/>
    </row>
    <row r="29" spans="3:8" ht="12.75" customHeight="1" hidden="1" thickBot="1">
      <c r="C29" s="2"/>
      <c r="D29" s="2"/>
      <c r="E29" s="2"/>
      <c r="F29" s="2"/>
      <c r="G29" s="2"/>
      <c r="H29" s="2"/>
    </row>
    <row r="30" spans="3:8" ht="12.75" customHeight="1" hidden="1" thickBot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16.5" customHeight="1">
      <c r="C35" s="23" t="s">
        <v>39</v>
      </c>
      <c r="D35" s="23"/>
      <c r="E35" s="23"/>
      <c r="F35" s="23"/>
      <c r="G35" s="24">
        <f>G15+G26</f>
        <v>828150.4300000002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9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875" style="0" customWidth="1"/>
  </cols>
  <sheetData>
    <row r="4" spans="1:6" ht="12.75">
      <c r="A4" s="38" t="s">
        <v>17</v>
      </c>
      <c r="B4" s="38"/>
      <c r="C4" s="38"/>
      <c r="D4" s="38"/>
      <c r="E4" s="38"/>
      <c r="F4" s="38"/>
    </row>
    <row r="5" spans="1:6" ht="12.75">
      <c r="A5" s="38" t="s">
        <v>18</v>
      </c>
      <c r="B5" s="38"/>
      <c r="C5" s="38"/>
      <c r="D5" s="38"/>
      <c r="E5" s="38"/>
      <c r="F5" s="38"/>
    </row>
    <row r="6" spans="1:6" ht="12.75">
      <c r="A6" s="38" t="s">
        <v>40</v>
      </c>
      <c r="B6" s="38"/>
      <c r="C6" s="38"/>
      <c r="D6" s="38"/>
      <c r="E6" s="38"/>
      <c r="F6" s="38"/>
    </row>
    <row r="7" spans="1:6" ht="38.25">
      <c r="A7" s="26" t="s">
        <v>19</v>
      </c>
      <c r="B7" s="26" t="s">
        <v>41</v>
      </c>
      <c r="C7" s="26" t="s">
        <v>42</v>
      </c>
      <c r="D7" s="26" t="s">
        <v>43</v>
      </c>
      <c r="E7" s="26" t="s">
        <v>44</v>
      </c>
      <c r="F7" s="26" t="s">
        <v>45</v>
      </c>
    </row>
    <row r="8" spans="1:6" ht="15">
      <c r="A8" s="27" t="s">
        <v>20</v>
      </c>
      <c r="B8" s="27">
        <v>660650</v>
      </c>
      <c r="C8" s="27">
        <v>594283</v>
      </c>
      <c r="D8" s="27">
        <f>B8-C8</f>
        <v>66367</v>
      </c>
      <c r="E8" s="27">
        <v>699778</v>
      </c>
      <c r="F8" s="27">
        <f>(C8-E8)*-1</f>
        <v>105495</v>
      </c>
    </row>
    <row r="10" ht="15">
      <c r="A10" t="s">
        <v>46</v>
      </c>
    </row>
    <row r="11" spans="1:3" ht="12.75">
      <c r="A11" t="s">
        <v>47</v>
      </c>
      <c r="C11" s="3"/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2011-03-25T07:18:52Z</dcterms:created>
  <dcterms:modified xsi:type="dcterms:W3CDTF">2012-04-28T07:14:02Z</dcterms:modified>
  <cp:category/>
  <cp:version/>
  <cp:contentType/>
  <cp:contentStatus/>
</cp:coreProperties>
</file>