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<sst xmlns="http://schemas.openxmlformats.org/spreadsheetml/2006/main" count="53" uniqueCount="52">
  <si>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</si>
  <si>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</si>
  <si>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</si>
  <si>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</si>
  <si>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</si>
  <si>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</si>
  <si>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</si>
  <si>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</si>
  <si>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</si>
  <si>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</si>
  <si>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</si>
  <si>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</si>
  <si>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</si>
  <si>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</si>
  <si>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</si>
  <si>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</si>
  <si>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</si>
  <si>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</si>
  <si>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</si>
  <si>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</si>
  <si>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</si>
  <si>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Примечание</t>
  </si>
  <si>
    <t>т/о коммерческих узлов учета тепловой энергии</t>
  </si>
  <si>
    <t>Оплата по договорам № 1/149-08/КУ от 01.05.2008г., № 47-09КУ от 01.01.2009г. с ООО"ПСФ"Энергорос"</t>
  </si>
  <si>
    <t>имущества жилого дома № 8/1  по ул. Молодежная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</si>
  <si>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</si>
  <si>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</si>
  <si>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</si>
  <si>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</si>
  <si>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ТС/45-05-08 от 01.05.2008г. с ОАО"ТСК" (тепловые сети и котельная)</t>
  </si>
  <si>
    <t>Оплата по договору  №  В/224-05-08 от 01.05.08г. с ОАО "Сертоловский Водоканал"</t>
  </si>
  <si>
    <t>Содерж.общего им-ва</t>
  </si>
  <si>
    <t>Остаток средств 150 231,42</t>
  </si>
  <si>
    <t>Остаток средств 302 900,00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</si>
  <si>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</si>
  <si>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</si>
  <si>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</si>
  <si>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</si>
  <si>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</si>
  <si>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 xml:space="preserve">Общая задолженность по дому  </t>
  </si>
  <si>
    <t>№ 8/1 по ул. Молодежная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</si>
  <si>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</si>
  <si>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</si>
  <si>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</si>
  <si>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</si>
  <si>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</si>
  <si>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140014</t>
    </r>
    <r>
      <rPr>
        <sz val="10"/>
        <rFont val="Arial Cyr"/>
        <family val="0"/>
      </rPr>
      <t xml:space="preserve"> рублей, в том числе:</t>
    </r>
  </si>
  <si>
    <t xml:space="preserve"> -ремонт отмостки -128213 руб.</t>
  </si>
  <si>
    <t xml:space="preserve"> - ремонт , промывка систем ЦО - 6580 руб.</t>
  </si>
  <si>
    <t xml:space="preserve"> - аварийные работы - 2303 руб.</t>
  </si>
  <si>
    <t xml:space="preserve"> - установка стенда информации - 2370 руб.</t>
  </si>
  <si>
    <t xml:space="preserve"> - прочие работы - 548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</si>
</sst>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4" fontId="9" fillId="0" borderId="18" xfId="0" applyNumberFormat="1" applyFont="1" applyBorder="1" applyAlignment="1">
      <alignment horizontal="center" wrapText="1"/>
    </xf>
    <xf numFmtId="4" fontId="9" fillId="0" borderId="15" xfId="0" applyNumberFormat="1" applyFont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" fontId="9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8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4" fontId="13" fillId="3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5" hidden="1" customWidth="1"/>
    <col min="2" max="2" width="9.125" style="5" hidden="1" customWidth="1"/>
    <col min="3" max="3" width="21.375" style="44" customWidth="1"/>
    <col min="4" max="4" width="11.375" style="44" customWidth="1"/>
    <col min="5" max="5" width="14.125" style="44" customWidth="1"/>
    <col min="6" max="6" width="13.25390625" style="44" customWidth="1"/>
    <col min="7" max="7" width="11.125" style="44" customWidth="1"/>
    <col min="8" max="8" width="38.375" style="44" customWidth="1"/>
    <col min="9" max="9" width="10.125" style="5" bestFit="1" customWidth="1"/>
    <col min="10" max="16384" width="9.125" style="5" customWidth="1"/>
  </cols>
  <sheetData>
    <row r="1" spans="3:8" ht="12.75" customHeight="1" hidden="1">
      <c r="C1" s="12"/>
      <c r="D1" s="12"/>
      <c r="E1" s="12"/>
      <c r="F1" s="12"/>
      <c r="G1" s="12"/>
      <c r="H1" s="12"/>
    </row>
    <row r="2" spans="3:8" ht="13.5" customHeight="1" hidden="1" thickBot="1">
      <c r="C2" s="12"/>
      <c r="D2" s="12" t="s">
        <v>0</v>
      </c>
      <c r="E2" s="12"/>
      <c r="F2" s="12"/>
      <c r="G2" s="12"/>
      <c r="H2" s="12"/>
    </row>
    <row r="3" spans="3:8" ht="13.5" customHeight="1" hidden="1" thickBot="1">
      <c r="C3" s="2"/>
      <c r="D3" s="13"/>
      <c r="E3" s="13"/>
      <c r="F3" s="13"/>
      <c r="G3" s="13"/>
      <c r="H3" s="14"/>
    </row>
    <row r="4" spans="3:8" ht="12.75" customHeight="1" hidden="1">
      <c r="C4" s="3"/>
      <c r="D4" s="15"/>
      <c r="E4" s="15"/>
      <c r="F4" s="15"/>
      <c r="G4" s="15"/>
      <c r="H4" s="15"/>
    </row>
    <row r="5" spans="3:8" ht="14.25">
      <c r="C5" s="8" t="s">
        <v>1</v>
      </c>
      <c r="D5" s="8"/>
      <c r="E5" s="8"/>
      <c r="F5" s="8"/>
      <c r="G5" s="8"/>
      <c r="H5" s="8"/>
    </row>
    <row r="6" spans="3:8" ht="12.75">
      <c r="C6" s="9" t="s">
        <v>2</v>
      </c>
      <c r="D6" s="9"/>
      <c r="E6" s="9"/>
      <c r="F6" s="9"/>
      <c r="G6" s="9"/>
      <c r="H6" s="9"/>
    </row>
    <row r="7" spans="3:8" ht="13.5" thickBot="1">
      <c r="C7" s="9" t="s">
        <v>24</v>
      </c>
      <c r="D7" s="9"/>
      <c r="E7" s="9"/>
      <c r="F7" s="9"/>
      <c r="G7" s="9"/>
      <c r="H7" s="9"/>
    </row>
    <row r="8" spans="3:8" ht="6" customHeight="1" hidden="1" thickBot="1">
      <c r="C8" s="10"/>
      <c r="D8" s="10"/>
      <c r="E8" s="10"/>
      <c r="F8" s="10"/>
      <c r="G8" s="10"/>
      <c r="H8" s="10"/>
    </row>
    <row r="9" spans="3:8" ht="49.5" customHeight="1" thickBot="1">
      <c r="C9" s="16" t="s">
        <v>3</v>
      </c>
      <c r="D9" s="17" t="s">
        <v>25</v>
      </c>
      <c r="E9" s="17" t="s">
        <v>26</v>
      </c>
      <c r="F9" s="17" t="s">
        <v>27</v>
      </c>
      <c r="G9" s="17" t="s">
        <v>28</v>
      </c>
      <c r="H9" s="18" t="s">
        <v>21</v>
      </c>
    </row>
    <row r="10" spans="3:8" ht="12" customHeight="1" thickBot="1">
      <c r="C10" s="19" t="s">
        <v>4</v>
      </c>
      <c r="D10" s="20"/>
      <c r="E10" s="20"/>
      <c r="F10" s="20"/>
      <c r="G10" s="20"/>
      <c r="H10" s="21"/>
    </row>
    <row r="11" spans="3:8" ht="13.5" customHeight="1" thickBot="1">
      <c r="C11" s="22" t="s">
        <v>5</v>
      </c>
      <c r="D11" s="23">
        <f>839196.99-30309.63</f>
        <v>808887.36</v>
      </c>
      <c r="E11" s="23">
        <v>675352.68</v>
      </c>
      <c r="F11" s="23">
        <f>1025814.04+118902.12</f>
        <v>1144716.1600000001</v>
      </c>
      <c r="G11" s="24">
        <f>+D11-E11</f>
        <v>133534.67999999993</v>
      </c>
      <c r="H11" s="25" t="s">
        <v>29</v>
      </c>
    </row>
    <row r="12" spans="3:8" ht="13.5" customHeight="1" thickBot="1">
      <c r="C12" s="22" t="s">
        <v>6</v>
      </c>
      <c r="D12" s="26">
        <f>594597.41-60018.81</f>
        <v>534578.6000000001</v>
      </c>
      <c r="E12" s="26">
        <v>447235.78</v>
      </c>
      <c r="F12" s="26">
        <f>653480.72-118902.12</f>
        <v>534578.6</v>
      </c>
      <c r="G12" s="24">
        <f>+D12-E12</f>
        <v>87342.82000000007</v>
      </c>
      <c r="H12" s="27"/>
    </row>
    <row r="13" spans="3:8" ht="13.5" customHeight="1" thickBot="1">
      <c r="C13" s="22" t="s">
        <v>7</v>
      </c>
      <c r="D13" s="26">
        <f>203120.07-7282.88</f>
        <v>195837.19</v>
      </c>
      <c r="E13" s="26">
        <v>167849.74</v>
      </c>
      <c r="F13" s="28">
        <v>227449.5</v>
      </c>
      <c r="G13" s="24">
        <f>+D13-E13</f>
        <v>27987.45000000001</v>
      </c>
      <c r="H13" s="25" t="s">
        <v>30</v>
      </c>
    </row>
    <row r="14" spans="3:8" ht="13.5" customHeight="1" thickBot="1">
      <c r="C14" s="22" t="s">
        <v>8</v>
      </c>
      <c r="D14" s="26">
        <f>56822.72-5668.24+67951.95-2677.27</f>
        <v>116429.15999999999</v>
      </c>
      <c r="E14" s="26">
        <f>56092.11+42678</f>
        <v>98770.11</v>
      </c>
      <c r="F14" s="26">
        <f>76088.05+62203.49</f>
        <v>138291.54</v>
      </c>
      <c r="G14" s="24">
        <f>+D14-E14</f>
        <v>17659.04999999999</v>
      </c>
      <c r="H14" s="29"/>
    </row>
    <row r="15" spans="3:8" ht="13.5" thickBot="1">
      <c r="C15" s="22" t="s">
        <v>9</v>
      </c>
      <c r="D15" s="30">
        <f>SUM(D11:D14)</f>
        <v>1655732.3099999998</v>
      </c>
      <c r="E15" s="30">
        <f>SUM(E11:E14)</f>
        <v>1389208.31</v>
      </c>
      <c r="F15" s="30">
        <f>SUM(F11:F14)</f>
        <v>2045035.8000000003</v>
      </c>
      <c r="G15" s="31">
        <f>D15-E15</f>
        <v>266523.99999999977</v>
      </c>
      <c r="H15" s="22"/>
    </row>
    <row r="16" spans="3:8" ht="13.5" customHeight="1" thickBot="1">
      <c r="C16" s="32" t="s">
        <v>10</v>
      </c>
      <c r="D16" s="32"/>
      <c r="E16" s="32"/>
      <c r="F16" s="32"/>
      <c r="G16" s="32"/>
      <c r="H16" s="32"/>
    </row>
    <row r="17" spans="3:8" ht="13.5" thickBot="1">
      <c r="C17" s="33" t="s">
        <v>31</v>
      </c>
      <c r="D17" s="34">
        <v>629736.74</v>
      </c>
      <c r="E17" s="34">
        <v>541146.14</v>
      </c>
      <c r="F17" s="34">
        <v>757458.8</v>
      </c>
      <c r="G17" s="34">
        <f>+D17-E17</f>
        <v>88590.59999999998</v>
      </c>
      <c r="H17" s="35"/>
    </row>
    <row r="18" spans="3:9" ht="13.5" thickBot="1">
      <c r="C18" s="22" t="s">
        <v>11</v>
      </c>
      <c r="D18" s="23">
        <v>329339.31</v>
      </c>
      <c r="E18" s="23">
        <v>290245.42</v>
      </c>
      <c r="F18" s="23">
        <v>140014</v>
      </c>
      <c r="G18" s="34">
        <f aca="true" t="shared" si="0" ref="G18:G25">+D18-E18</f>
        <v>39093.890000000014</v>
      </c>
      <c r="H18" s="36" t="s">
        <v>32</v>
      </c>
      <c r="I18" s="37"/>
    </row>
    <row r="19" spans="3:8" ht="13.5" thickBot="1">
      <c r="C19" s="38" t="s">
        <v>12</v>
      </c>
      <c r="D19" s="23">
        <f>193800.22+127900</f>
        <v>321700.22</v>
      </c>
      <c r="E19" s="23">
        <f>174995.74+127900</f>
        <v>302895.74</v>
      </c>
      <c r="F19" s="23"/>
      <c r="G19" s="34">
        <f t="shared" si="0"/>
        <v>18804.47999999998</v>
      </c>
      <c r="H19" s="36" t="s">
        <v>33</v>
      </c>
    </row>
    <row r="20" spans="3:8" ht="23.25" thickBot="1">
      <c r="C20" s="38" t="s">
        <v>34</v>
      </c>
      <c r="D20" s="23">
        <v>1700.49</v>
      </c>
      <c r="E20" s="23">
        <v>1098.16</v>
      </c>
      <c r="F20" s="23">
        <v>1700.49</v>
      </c>
      <c r="G20" s="34">
        <f t="shared" si="0"/>
        <v>602.3299999999999</v>
      </c>
      <c r="H20" s="36" t="s">
        <v>35</v>
      </c>
    </row>
    <row r="21" spans="3:8" ht="23.25" thickBot="1">
      <c r="C21" s="22" t="s">
        <v>13</v>
      </c>
      <c r="D21" s="23">
        <v>123939.67</v>
      </c>
      <c r="E21" s="23">
        <v>108076.78</v>
      </c>
      <c r="F21" s="23">
        <f>27137.68*3+14723.9*3</f>
        <v>125584.74</v>
      </c>
      <c r="G21" s="34">
        <f t="shared" si="0"/>
        <v>15862.89</v>
      </c>
      <c r="H21" s="36" t="s">
        <v>36</v>
      </c>
    </row>
    <row r="22" spans="3:8" ht="34.5" thickBot="1">
      <c r="C22" s="22" t="s">
        <v>14</v>
      </c>
      <c r="D22" s="23">
        <v>108515.48</v>
      </c>
      <c r="E22" s="23">
        <v>94139.37</v>
      </c>
      <c r="F22" s="23">
        <f>152314.58+17404.22</f>
        <v>169718.8</v>
      </c>
      <c r="G22" s="34">
        <f t="shared" si="0"/>
        <v>14376.11</v>
      </c>
      <c r="H22" s="36" t="s">
        <v>37</v>
      </c>
    </row>
    <row r="23" spans="3:8" ht="26.25" customHeight="1" thickBot="1">
      <c r="C23" s="22" t="s">
        <v>15</v>
      </c>
      <c r="D23" s="26">
        <f>8050.59-1753.31</f>
        <v>6297.280000000001</v>
      </c>
      <c r="E23" s="26">
        <v>5376.91</v>
      </c>
      <c r="F23" s="26">
        <v>1097.4</v>
      </c>
      <c r="G23" s="34">
        <f t="shared" si="0"/>
        <v>920.3700000000008</v>
      </c>
      <c r="H23" s="36" t="s">
        <v>38</v>
      </c>
    </row>
    <row r="24" spans="3:8" ht="37.5" customHeight="1" hidden="1" thickBot="1">
      <c r="C24" s="22" t="s">
        <v>22</v>
      </c>
      <c r="D24" s="26">
        <v>0</v>
      </c>
      <c r="E24" s="26">
        <v>0</v>
      </c>
      <c r="F24" s="26"/>
      <c r="G24" s="34">
        <f t="shared" si="0"/>
        <v>0</v>
      </c>
      <c r="H24" s="36"/>
    </row>
    <row r="25" spans="3:8" ht="24.75" customHeight="1" hidden="1" thickBot="1">
      <c r="C25" s="22" t="s">
        <v>16</v>
      </c>
      <c r="D25" s="26"/>
      <c r="E25" s="26"/>
      <c r="F25" s="26"/>
      <c r="G25" s="34">
        <f t="shared" si="0"/>
        <v>0</v>
      </c>
      <c r="H25" s="36" t="s">
        <v>23</v>
      </c>
    </row>
    <row r="26" spans="3:8" s="39" customFormat="1" ht="17.25" customHeight="1" thickBot="1">
      <c r="C26" s="22" t="s">
        <v>9</v>
      </c>
      <c r="D26" s="30">
        <f>SUM(D17:D25)</f>
        <v>1521229.19</v>
      </c>
      <c r="E26" s="30">
        <f>SUM(E17:E25)</f>
        <v>1342978.5199999998</v>
      </c>
      <c r="F26" s="30">
        <f>SUM(F17:F25)</f>
        <v>1195574.23</v>
      </c>
      <c r="G26" s="31">
        <f>D26-E26</f>
        <v>178250.67000000016</v>
      </c>
      <c r="H26" s="40"/>
    </row>
    <row r="27" spans="3:8" ht="12.75" customHeight="1" hidden="1" thickBot="1">
      <c r="C27" s="41"/>
      <c r="D27" s="41"/>
      <c r="E27" s="41"/>
      <c r="F27" s="41"/>
      <c r="G27" s="41"/>
      <c r="H27" s="41"/>
    </row>
    <row r="28" spans="3:8" ht="12.75" customHeight="1" hidden="1" thickBot="1">
      <c r="C28" s="41"/>
      <c r="D28" s="4"/>
      <c r="E28" s="41"/>
      <c r="F28" s="41"/>
      <c r="G28" s="41"/>
      <c r="H28" s="41"/>
    </row>
    <row r="29" spans="3:8" ht="12.75" customHeight="1" hidden="1">
      <c r="C29" s="41"/>
      <c r="D29" s="41"/>
      <c r="E29" s="41"/>
      <c r="F29" s="41"/>
      <c r="G29" s="41"/>
      <c r="H29" s="41"/>
    </row>
    <row r="30" spans="3:8" ht="12.75" customHeight="1" hidden="1">
      <c r="C30" s="41"/>
      <c r="D30" s="41"/>
      <c r="E30" s="41"/>
      <c r="F30" s="41"/>
      <c r="G30" s="41"/>
      <c r="H30" s="41"/>
    </row>
    <row r="31" spans="3:8" ht="12.75" customHeight="1" hidden="1">
      <c r="C31" s="41"/>
      <c r="D31" s="41"/>
      <c r="E31" s="41"/>
      <c r="F31" s="41"/>
      <c r="G31" s="41"/>
      <c r="H31" s="41"/>
    </row>
    <row r="32" spans="3:8" ht="12.75" customHeight="1" hidden="1">
      <c r="C32" s="41"/>
      <c r="D32" s="41"/>
      <c r="E32" s="41"/>
      <c r="F32" s="41"/>
      <c r="G32" s="41"/>
      <c r="H32" s="41"/>
    </row>
    <row r="33" spans="3:8" ht="12.75" customHeight="1" hidden="1">
      <c r="C33" s="41"/>
      <c r="D33" s="41"/>
      <c r="E33" s="41"/>
      <c r="F33" s="41"/>
      <c r="G33" s="41"/>
      <c r="H33" s="41"/>
    </row>
    <row r="34" spans="3:8" ht="12.75" customHeight="1" hidden="1">
      <c r="C34" s="41"/>
      <c r="D34" s="41"/>
      <c r="E34" s="41"/>
      <c r="F34" s="41"/>
      <c r="G34" s="41"/>
      <c r="H34" s="41"/>
    </row>
    <row r="35" spans="3:8" ht="14.25" customHeight="1">
      <c r="C35" s="42" t="s">
        <v>39</v>
      </c>
      <c r="D35" s="42"/>
      <c r="E35" s="42"/>
      <c r="F35" s="42"/>
      <c r="G35" s="43">
        <f>G15+G26</f>
        <v>444774.6699999999</v>
      </c>
      <c r="H35" s="41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5"/>
  <sheetViews>
    <sheetView view="pageBreakPreview" zoomScale="120" zoomScaleSheetLayoutView="120" zoomScalePageLayoutView="0" workbookViewId="0" topLeftCell="A1">
      <selection activeCell="B2" sqref="B2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4" spans="1:6" ht="12.75">
      <c r="A4" s="11" t="s">
        <v>17</v>
      </c>
      <c r="B4" s="11"/>
      <c r="C4" s="11"/>
      <c r="D4" s="11"/>
      <c r="E4" s="11"/>
      <c r="F4" s="11"/>
    </row>
    <row r="5" spans="1:6" ht="12.75">
      <c r="A5" s="11" t="s">
        <v>18</v>
      </c>
      <c r="B5" s="11"/>
      <c r="C5" s="11"/>
      <c r="D5" s="11"/>
      <c r="E5" s="11"/>
      <c r="F5" s="11"/>
    </row>
    <row r="6" spans="1:6" ht="12.75">
      <c r="A6" s="11" t="s">
        <v>40</v>
      </c>
      <c r="B6" s="11"/>
      <c r="C6" s="11"/>
      <c r="D6" s="11"/>
      <c r="E6" s="11"/>
      <c r="F6" s="11"/>
    </row>
    <row r="7" spans="1:6" ht="38.25">
      <c r="A7" s="6" t="s">
        <v>19</v>
      </c>
      <c r="B7" s="6" t="s">
        <v>41</v>
      </c>
      <c r="C7" s="6" t="s">
        <v>42</v>
      </c>
      <c r="D7" s="6" t="s">
        <v>43</v>
      </c>
      <c r="E7" s="6" t="s">
        <v>44</v>
      </c>
      <c r="F7" s="6" t="s">
        <v>45</v>
      </c>
    </row>
    <row r="8" spans="1:6" ht="15">
      <c r="A8" s="7" t="s">
        <v>20</v>
      </c>
      <c r="B8" s="7">
        <v>329339</v>
      </c>
      <c r="C8" s="7">
        <v>290245</v>
      </c>
      <c r="D8" s="7">
        <f>B8-C8</f>
        <v>39094</v>
      </c>
      <c r="E8" s="7">
        <v>140014</v>
      </c>
      <c r="F8" s="7">
        <f>C8-E8</f>
        <v>150231</v>
      </c>
    </row>
    <row r="10" ht="15">
      <c r="A10" t="s">
        <v>46</v>
      </c>
    </row>
    <row r="11" spans="1:3" ht="12.75">
      <c r="A11" t="s">
        <v>47</v>
      </c>
      <c r="C11" s="1"/>
    </row>
    <row r="12" ht="12.75">
      <c r="A12" t="s">
        <v>48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</sheetData>
  <sheetProtection/>
  <mergeCells count="3">
    <mergeCell ref="A6:F6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2011-03-25T07:28:29Z</dcterms:created>
  <dcterms:modified xsi:type="dcterms:W3CDTF">2012-04-28T07:09:32Z</dcterms:modified>
  <cp:category/>
  <cp:version/>
  <cp:contentType/>
  <cp:contentStatus/>
</cp:coreProperties>
</file>