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<sst xmlns="http://schemas.openxmlformats.org/spreadsheetml/2006/main" count="60" uniqueCount="54">
  <si>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</si>
  <si>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</si>
  <si>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</si>
  <si>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</si>
  <si>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</si>
  <si>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</si>
  <si>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</si>
  <si>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</si>
  <si>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</si>
  <si>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</si>
  <si>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</si>
  <si>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</si>
  <si>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</si>
  <si>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</si>
  <si>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</si>
  <si>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</si>
  <si>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</si>
  <si>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Н/2009-78 от 01.04.2009г.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</si>
  <si>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</si>
  <si>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</si>
  <si>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</si>
  <si>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</si>
  <si>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</si>
  <si>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</si>
  <si>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</si>
  <si>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</si>
  <si>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</si>
  <si>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</si>
  <si>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</si>
  <si>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</si>
  <si>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</si>
  <si>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</si>
  <si>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</si>
  <si>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имущества жилого дома № 5/3 по ул. Кленовая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</si>
  <si>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</si>
  <si>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</si>
  <si>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</si>
  <si>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</si>
  <si>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</si>
  <si>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</si>
  <si>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</si>
  <si>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</si>
  <si>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</si>
  <si>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</si>
  <si>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</si>
  <si>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</si>
  <si>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5/3 по ул. Кленовая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</si>
  <si>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</si>
  <si>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</si>
  <si>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</si>
  <si>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</si>
  <si>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38.21</t>
    </r>
    <r>
      <rPr>
        <sz val="10"/>
        <rFont val="Arial Cyr"/>
        <family val="0"/>
      </rPr>
      <t xml:space="preserve"> тыс.рублей, в том числе:</t>
    </r>
  </si>
  <si>
    <t xml:space="preserve"> - подготовка дома к сезонной эксплуатации</t>
  </si>
  <si>
    <t xml:space="preserve"> - аварийное обслуживание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</si>
</sst>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4.125" style="31" customWidth="1"/>
    <col min="4" max="4" width="13.125" style="31" customWidth="1"/>
    <col min="5" max="5" width="10.875" style="31" customWidth="1"/>
    <col min="6" max="6" width="12.375" style="31" customWidth="1"/>
    <col min="7" max="7" width="12.00390625" style="31" customWidth="1"/>
    <col min="8" max="8" width="12.875" style="31" customWidth="1"/>
    <col min="9" max="9" width="22.75390625" style="3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3.5" thickBot="1">
      <c r="C7" s="43" t="s">
        <v>33</v>
      </c>
      <c r="D7" s="43"/>
      <c r="E7" s="43"/>
      <c r="F7" s="43"/>
      <c r="G7" s="43"/>
      <c r="H7" s="43"/>
      <c r="I7" s="43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51.75" customHeight="1" thickBot="1">
      <c r="C9" s="8" t="s">
        <v>3</v>
      </c>
      <c r="D9" s="9" t="s">
        <v>34</v>
      </c>
      <c r="E9" s="10" t="s">
        <v>35</v>
      </c>
      <c r="F9" s="10" t="s">
        <v>36</v>
      </c>
      <c r="G9" s="10" t="s">
        <v>4</v>
      </c>
      <c r="H9" s="10" t="s">
        <v>37</v>
      </c>
      <c r="I9" s="8" t="s">
        <v>5</v>
      </c>
    </row>
    <row r="10" spans="3:9" ht="12" customHeight="1" thickBot="1">
      <c r="C10" s="45" t="s">
        <v>6</v>
      </c>
      <c r="D10" s="46"/>
      <c r="E10" s="46"/>
      <c r="F10" s="46"/>
      <c r="G10" s="46"/>
      <c r="H10" s="46"/>
      <c r="I10" s="47"/>
    </row>
    <row r="11" spans="3:9" ht="13.5" customHeight="1" thickBot="1">
      <c r="C11" s="11" t="s">
        <v>7</v>
      </c>
      <c r="D11" s="12">
        <v>6755.04</v>
      </c>
      <c r="E11" s="13">
        <f>204703.6+8971.56+32616.61</f>
        <v>246291.77000000002</v>
      </c>
      <c r="F11" s="13">
        <f>233811.89+8971.56-6.81</f>
        <v>242776.64</v>
      </c>
      <c r="G11" s="13">
        <f>+F11</f>
        <v>242776.64</v>
      </c>
      <c r="H11" s="13">
        <f>+D11+E11-F11</f>
        <v>10270.170000000013</v>
      </c>
      <c r="I11" s="37" t="s">
        <v>8</v>
      </c>
    </row>
    <row r="12" spans="3:9" ht="13.5" customHeight="1" thickBot="1">
      <c r="C12" s="11" t="s">
        <v>9</v>
      </c>
      <c r="D12" s="12">
        <v>5507.57</v>
      </c>
      <c r="E12" s="14">
        <f>108759.42+7754.67-7666.19</f>
        <v>108847.9</v>
      </c>
      <c r="F12" s="14">
        <f>104493.29+7754.67+282.16</f>
        <v>112530.12</v>
      </c>
      <c r="G12" s="13">
        <f>+F12</f>
        <v>112530.12</v>
      </c>
      <c r="H12" s="13">
        <f>+D12+E12-F12</f>
        <v>1825.3500000000058</v>
      </c>
      <c r="I12" s="38"/>
    </row>
    <row r="13" spans="3:9" ht="13.5" customHeight="1" thickBot="1">
      <c r="C13" s="11" t="s">
        <v>10</v>
      </c>
      <c r="D13" s="12">
        <f>1833.49-18.8</f>
        <v>1814.69</v>
      </c>
      <c r="E13" s="14">
        <f>36088.69+2474.89-2099.16</f>
        <v>36464.42</v>
      </c>
      <c r="F13" s="14">
        <f>35203.04+2474.89+91.76</f>
        <v>37769.69</v>
      </c>
      <c r="G13" s="13">
        <f>+F13</f>
        <v>37769.69</v>
      </c>
      <c r="H13" s="13">
        <f>+D13+E13-F13</f>
        <v>509.41999999999825</v>
      </c>
      <c r="I13" s="37" t="s">
        <v>11</v>
      </c>
    </row>
    <row r="14" spans="3:9" ht="13.5" customHeight="1" thickBot="1">
      <c r="C14" s="11" t="s">
        <v>12</v>
      </c>
      <c r="D14" s="12">
        <f>374.65+613.45-6.29</f>
        <v>981.8100000000001</v>
      </c>
      <c r="E14" s="14">
        <f>7688.15+554.32-574.77+12066.94+827.51-826.81</f>
        <v>19735.339999999997</v>
      </c>
      <c r="F14" s="14">
        <f>7424.29+554.32+20.44+11646.28+827.51+30.68</f>
        <v>20503.52</v>
      </c>
      <c r="G14" s="13">
        <f>+F14</f>
        <v>20503.52</v>
      </c>
      <c r="H14" s="13">
        <f>+D14+E14-F14</f>
        <v>213.62999999999738</v>
      </c>
      <c r="I14" s="39"/>
    </row>
    <row r="15" spans="3:9" ht="13.5" thickBot="1">
      <c r="C15" s="11" t="s">
        <v>13</v>
      </c>
      <c r="D15" s="15">
        <f>SUM(D11:D14)</f>
        <v>15059.11</v>
      </c>
      <c r="E15" s="15">
        <f>SUM(E11:E14)</f>
        <v>411339.43000000005</v>
      </c>
      <c r="F15" s="15">
        <f>SUM(F11:F14)</f>
        <v>413579.97000000003</v>
      </c>
      <c r="G15" s="15">
        <f>SUM(G11:G14)</f>
        <v>413579.97000000003</v>
      </c>
      <c r="H15" s="15">
        <f>SUM(H11:H14)</f>
        <v>12818.570000000014</v>
      </c>
      <c r="I15" s="16"/>
    </row>
    <row r="16" spans="3:9" ht="13.5" customHeight="1" thickBot="1">
      <c r="C16" s="40" t="s">
        <v>14</v>
      </c>
      <c r="D16" s="40"/>
      <c r="E16" s="40"/>
      <c r="F16" s="40"/>
      <c r="G16" s="40"/>
      <c r="H16" s="40"/>
      <c r="I16" s="40"/>
    </row>
    <row r="17" spans="3:9" ht="50.25" customHeight="1" thickBot="1">
      <c r="C17" s="17" t="s">
        <v>3</v>
      </c>
      <c r="D17" s="18" t="s">
        <v>34</v>
      </c>
      <c r="E17" s="32" t="s">
        <v>35</v>
      </c>
      <c r="F17" s="32" t="s">
        <v>36</v>
      </c>
      <c r="G17" s="32" t="s">
        <v>38</v>
      </c>
      <c r="H17" s="32" t="s">
        <v>37</v>
      </c>
      <c r="I17" s="18" t="s">
        <v>15</v>
      </c>
    </row>
    <row r="18" spans="3:9" ht="18.75" customHeight="1" thickBot="1">
      <c r="C18" s="8" t="s">
        <v>16</v>
      </c>
      <c r="D18" s="19">
        <v>3080.76</v>
      </c>
      <c r="E18" s="20">
        <f>136013.44+13410.32-436.32</f>
        <v>148987.44</v>
      </c>
      <c r="F18" s="20">
        <f>132718.64+13410.32</f>
        <v>146128.96000000002</v>
      </c>
      <c r="G18" s="20">
        <f>+F18</f>
        <v>146128.96000000002</v>
      </c>
      <c r="H18" s="20">
        <f>+D18+E18-F18</f>
        <v>5939.239999999991</v>
      </c>
      <c r="I18" s="41" t="s">
        <v>17</v>
      </c>
    </row>
    <row r="19" spans="3:9" ht="19.5" customHeight="1" thickBot="1">
      <c r="C19" s="11" t="s">
        <v>18</v>
      </c>
      <c r="D19" s="12">
        <v>2023.84</v>
      </c>
      <c r="E19" s="13">
        <f>54127.79+5336.65-173.64</f>
        <v>59290.8</v>
      </c>
      <c r="F19" s="13">
        <f>53614.43+5336.65</f>
        <v>58951.08</v>
      </c>
      <c r="G19" s="21">
        <f>+F19</f>
        <v>58951.08</v>
      </c>
      <c r="H19" s="20">
        <f aca="true" t="shared" si="0" ref="H19:H25">+D19+E19-F19</f>
        <v>2363.5599999999977</v>
      </c>
      <c r="I19" s="38"/>
    </row>
    <row r="20" spans="3:9" ht="13.5" hidden="1" thickBot="1">
      <c r="C20" s="17" t="s">
        <v>19</v>
      </c>
      <c r="D20" s="22"/>
      <c r="E20" s="13"/>
      <c r="F20" s="13"/>
      <c r="G20" s="20">
        <f aca="true" t="shared" si="1" ref="G20:G25">+F20</f>
        <v>0</v>
      </c>
      <c r="H20" s="20">
        <f t="shared" si="0"/>
        <v>0</v>
      </c>
      <c r="I20" s="23"/>
    </row>
    <row r="21" spans="3:9" ht="45.75" hidden="1" thickBot="1">
      <c r="C21" s="11" t="s">
        <v>20</v>
      </c>
      <c r="D21" s="12"/>
      <c r="E21" s="13"/>
      <c r="F21" s="13"/>
      <c r="G21" s="20">
        <f t="shared" si="1"/>
        <v>0</v>
      </c>
      <c r="H21" s="20">
        <f t="shared" si="0"/>
        <v>0</v>
      </c>
      <c r="I21" s="24" t="s">
        <v>21</v>
      </c>
    </row>
    <row r="22" spans="3:9" ht="13.5" thickBot="1">
      <c r="C22" s="11" t="s">
        <v>22</v>
      </c>
      <c r="D22" s="12">
        <v>598.93</v>
      </c>
      <c r="E22" s="13">
        <f>22206.39+2189.37-71.23</f>
        <v>24324.53</v>
      </c>
      <c r="F22" s="13">
        <f>21764.44+2189.37</f>
        <v>23953.809999999998</v>
      </c>
      <c r="G22" s="20">
        <f t="shared" si="1"/>
        <v>23953.809999999998</v>
      </c>
      <c r="H22" s="20">
        <f t="shared" si="0"/>
        <v>969.6500000000015</v>
      </c>
      <c r="I22" s="24" t="s">
        <v>23</v>
      </c>
    </row>
    <row r="23" spans="3:9" ht="26.25" customHeight="1" thickBot="1">
      <c r="C23" s="11" t="s">
        <v>24</v>
      </c>
      <c r="D23" s="12">
        <v>35.24</v>
      </c>
      <c r="E23" s="25">
        <f>1261.83+124.29-4.05</f>
        <v>1382.07</v>
      </c>
      <c r="F23" s="25">
        <f>1237.92+124.29</f>
        <v>1362.21</v>
      </c>
      <c r="G23" s="20">
        <f t="shared" si="1"/>
        <v>1362.21</v>
      </c>
      <c r="H23" s="20">
        <f t="shared" si="0"/>
        <v>55.09999999999991</v>
      </c>
      <c r="I23" s="24" t="s">
        <v>25</v>
      </c>
    </row>
    <row r="24" spans="3:9" ht="37.5" customHeight="1" hidden="1" thickBot="1">
      <c r="C24" s="11" t="s">
        <v>39</v>
      </c>
      <c r="D24" s="12"/>
      <c r="E24" s="25"/>
      <c r="F24" s="25"/>
      <c r="G24" s="20">
        <f t="shared" si="1"/>
        <v>0</v>
      </c>
      <c r="H24" s="20">
        <f t="shared" si="0"/>
        <v>0</v>
      </c>
      <c r="I24" s="24"/>
    </row>
    <row r="25" spans="3:9" ht="17.25" customHeight="1" thickBot="1">
      <c r="C25" s="11" t="s">
        <v>26</v>
      </c>
      <c r="D25" s="12">
        <v>160.49</v>
      </c>
      <c r="E25" s="14">
        <f>5678.21+559.75-18.22</f>
        <v>6219.74</v>
      </c>
      <c r="F25" s="14">
        <f>5572.52+559.75</f>
        <v>6132.27</v>
      </c>
      <c r="G25" s="20">
        <f t="shared" si="1"/>
        <v>6132.27</v>
      </c>
      <c r="H25" s="20">
        <f t="shared" si="0"/>
        <v>247.95999999999913</v>
      </c>
      <c r="I25" s="24" t="s">
        <v>27</v>
      </c>
    </row>
    <row r="26" spans="3:9" s="26" customFormat="1" ht="17.25" customHeight="1" thickBot="1">
      <c r="C26" s="11" t="s">
        <v>13</v>
      </c>
      <c r="D26" s="15">
        <f>SUM(D18:D25)</f>
        <v>5899.26</v>
      </c>
      <c r="E26" s="15">
        <f>SUM(E18:E25)</f>
        <v>240204.58</v>
      </c>
      <c r="F26" s="15">
        <f>SUM(F18:F25)</f>
        <v>236528.33000000002</v>
      </c>
      <c r="G26" s="15">
        <f>SUM(G18:G25)</f>
        <v>236528.33000000002</v>
      </c>
      <c r="H26" s="15">
        <f>SUM(H18:H25)</f>
        <v>9575.50999999999</v>
      </c>
      <c r="I26" s="23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33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19.5" customHeight="1">
      <c r="C35" s="27" t="s">
        <v>40</v>
      </c>
      <c r="D35" s="27"/>
      <c r="E35" s="27"/>
      <c r="F35" s="27"/>
      <c r="G35" s="27"/>
      <c r="H35" s="28">
        <f>+H15+H26</f>
        <v>22394.08</v>
      </c>
      <c r="I35" s="29"/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49" t="s">
        <v>41</v>
      </c>
      <c r="B1" s="49"/>
      <c r="C1" s="49"/>
      <c r="D1" s="49"/>
      <c r="E1" s="49"/>
      <c r="F1" s="49"/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5">
      <c r="D5" s="34" t="s">
        <v>45</v>
      </c>
    </row>
    <row r="6" spans="1:6" ht="12.75">
      <c r="A6" s="48" t="s">
        <v>28</v>
      </c>
      <c r="B6" s="48"/>
      <c r="C6" s="48"/>
      <c r="D6" s="48"/>
      <c r="E6" s="48"/>
      <c r="F6" s="48"/>
    </row>
    <row r="7" spans="1:6" ht="12.75">
      <c r="A7" s="48" t="s">
        <v>29</v>
      </c>
      <c r="B7" s="48"/>
      <c r="C7" s="48"/>
      <c r="D7" s="48"/>
      <c r="E7" s="48"/>
      <c r="F7" s="48"/>
    </row>
    <row r="8" spans="1:6" ht="12.75">
      <c r="A8" s="48" t="s">
        <v>46</v>
      </c>
      <c r="B8" s="48"/>
      <c r="C8" s="48"/>
      <c r="D8" s="48"/>
      <c r="E8" s="48"/>
      <c r="F8" s="48"/>
    </row>
    <row r="9" spans="1:6" ht="38.25">
      <c r="A9" s="35" t="s">
        <v>30</v>
      </c>
      <c r="B9" s="35" t="s">
        <v>47</v>
      </c>
      <c r="C9" s="35" t="s">
        <v>48</v>
      </c>
      <c r="D9" s="35" t="s">
        <v>49</v>
      </c>
      <c r="E9" s="35" t="s">
        <v>50</v>
      </c>
      <c r="F9" s="35" t="s">
        <v>31</v>
      </c>
    </row>
    <row r="10" spans="1:6" ht="15">
      <c r="A10" s="36" t="s">
        <v>32</v>
      </c>
      <c r="B10" s="36">
        <v>54.1</v>
      </c>
      <c r="C10" s="36">
        <v>53.6</v>
      </c>
      <c r="D10" s="36">
        <f>B10-C10</f>
        <v>0.5</v>
      </c>
      <c r="E10" s="36">
        <v>40.32</v>
      </c>
      <c r="F10" s="36">
        <f>C10-E10</f>
        <v>13.280000000000001</v>
      </c>
    </row>
    <row r="12" ht="15">
      <c r="A12" t="s">
        <v>51</v>
      </c>
    </row>
    <row r="13" ht="12.75">
      <c r="A13" t="s">
        <v>52</v>
      </c>
    </row>
    <row r="14" ht="12.75">
      <c r="A14" t="s">
        <v>53</v>
      </c>
    </row>
    <row r="17" ht="12.75">
      <c r="C17" s="30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2011-03-25T07:16:21Z</dcterms:created>
  <dcterms:modified xsi:type="dcterms:W3CDTF">2012-04-28T05:57:06Z</dcterms:modified>
  <cp:category/>
  <cp:version/>
  <cp:contentType/>
  <cp:contentStatus/>
</cp:coreProperties>
</file>