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кап.рем." sheetId="2" r:id="rId2"/>
  </sheets>
  <definedNames/>
  <calcPr fullCalcOnLoad="1"/>
</workbook>
</file>

<file path=xl/sharedStrings.xml><?xml version="1.0" encoding="utf-8"?>
<sst xmlns="http://schemas.openxmlformats.org/spreadsheetml/2006/main" count="77" uniqueCount="69">
  <si>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</si>
  <si>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</si>
  <si>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</si>
  <si>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</si>
  <si>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</si>
  <si>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</si>
  <si>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</si>
  <si>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</si>
  <si>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</si>
  <si>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</si>
  <si>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</si>
  <si>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</si>
  <si>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</si>
  <si>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</si>
  <si>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</si>
  <si>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</si>
  <si>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</si>
  <si>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</si>
  <si>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</si>
  <si>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</si>
  <si>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</si>
  <si>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</si>
  <si>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</si>
  <si>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</si>
  <si>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</si>
  <si>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</si>
  <si>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</si>
  <si>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</si>
  <si>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</si>
  <si>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</si>
  <si>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</si>
  <si>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</si>
  <si>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</si>
  <si>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</si>
  <si>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</si>
  <si>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</si>
  <si>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Текущий ремонт</t>
  </si>
  <si>
    <t>т/о коммерческих узлов учета тепловой энергии</t>
  </si>
  <si>
    <t>Общая задолженность по дому  на 01.01.2010г.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</si>
  <si>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мкр.Сертолово-2, ул. Юбилейная, д. 12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</si>
  <si>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</si>
  <si>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</si>
  <si>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</si>
  <si>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</si>
  <si>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</si>
  <si>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</si>
  <si>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</si>
  <si>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</si>
  <si>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</si>
  <si>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</si>
  <si>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</si>
  <si>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</si>
  <si>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</si>
  <si>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</si>
  <si>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</si>
  <si>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</si>
  <si>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Юбилейная, д. 12</t>
  </si>
  <si>
    <t>капитальный ремонт кровли</t>
  </si>
  <si>
    <t>305,3 кв.м.</t>
  </si>
  <si>
    <t>технический надзор</t>
  </si>
  <si>
    <t>Всего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</si>
  <si>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</si>
  <si>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</si>
  <si>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</si>
  <si>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</si>
  <si>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</si>
  <si>
    <t>имущества жилого дома № 12 по ул. Юбилейная с 01.01.2009г. по 31.12.2009г.</t>
  </si>
  <si>
    <t>ООО "УЮТ-СЕРВИС", договор управления № Н/2008-72 от 01.05.2008г.</t>
  </si>
  <si>
    <t>Сумма задолженности с учетом произведенных затрат по капитальному ремонту на 01.01.2010г.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</si>
</sst>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10" fillId="0" borderId="15" xfId="0" applyNumberFormat="1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14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164" fontId="0" fillId="0" borderId="22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164" fontId="15" fillId="0" borderId="28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0" borderId="25" xfId="0" applyFont="1" applyBorder="1" applyAlignment="1">
      <alignment/>
    </xf>
    <xf numFmtId="164" fontId="15" fillId="0" borderId="22" xfId="0" applyNumberFormat="1" applyFont="1" applyBorder="1" applyAlignment="1">
      <alignment horizontal="center"/>
    </xf>
    <xf numFmtId="164" fontId="15" fillId="0" borderId="25" xfId="59" applyNumberFormat="1" applyFont="1" applyBorder="1" applyAlignment="1">
      <alignment horizontal="center"/>
    </xf>
    <xf numFmtId="164" fontId="15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3" fillId="33" borderId="0" xfId="0" applyFont="1" applyFill="1" applyAlignment="1">
      <alignment/>
    </xf>
    <xf numFmtId="4" fontId="14" fillId="33" borderId="0" xfId="0" applyNumberFormat="1" applyFont="1" applyFill="1" applyAlignment="1">
      <alignment horizontal="left"/>
    </xf>
    <xf numFmtId="0" fontId="10" fillId="33" borderId="2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6"/>
  <sheetViews>
    <sheetView tabSelected="1" zoomScalePageLayoutView="0" workbookViewId="0" topLeftCell="C5">
      <selection activeCell="C37" sqref="C37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36" customWidth="1"/>
    <col min="4" max="4" width="13.125" style="36" customWidth="1"/>
    <col min="5" max="5" width="11.00390625" style="36" customWidth="1"/>
    <col min="6" max="6" width="14.25390625" style="36" customWidth="1"/>
    <col min="7" max="7" width="11.875" style="36" customWidth="1"/>
    <col min="8" max="8" width="12.875" style="36" customWidth="1"/>
    <col min="9" max="9" width="22.75390625" style="36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91" t="s">
        <v>1</v>
      </c>
      <c r="D5" s="91"/>
      <c r="E5" s="91"/>
      <c r="F5" s="91"/>
      <c r="G5" s="91"/>
      <c r="H5" s="91"/>
      <c r="I5" s="91"/>
    </row>
    <row r="6" spans="3:9" ht="12.75">
      <c r="C6" s="92" t="s">
        <v>2</v>
      </c>
      <c r="D6" s="92"/>
      <c r="E6" s="92"/>
      <c r="F6" s="92"/>
      <c r="G6" s="92"/>
      <c r="H6" s="92"/>
      <c r="I6" s="92"/>
    </row>
    <row r="7" spans="3:9" ht="13.5" thickBot="1">
      <c r="C7" s="92" t="s">
        <v>66</v>
      </c>
      <c r="D7" s="92"/>
      <c r="E7" s="92"/>
      <c r="F7" s="92"/>
      <c r="G7" s="92"/>
      <c r="H7" s="92"/>
      <c r="I7" s="92"/>
    </row>
    <row r="8" spans="3:9" ht="6" customHeight="1" hidden="1" thickBot="1">
      <c r="C8" s="93"/>
      <c r="D8" s="93"/>
      <c r="E8" s="93"/>
      <c r="F8" s="93"/>
      <c r="G8" s="93"/>
      <c r="H8" s="93"/>
      <c r="I8" s="93"/>
    </row>
    <row r="9" spans="3:9" ht="53.25" customHeight="1" thickBot="1">
      <c r="C9" s="8" t="s">
        <v>3</v>
      </c>
      <c r="D9" s="9" t="s">
        <v>31</v>
      </c>
      <c r="E9" s="10" t="s">
        <v>32</v>
      </c>
      <c r="F9" s="10" t="s">
        <v>33</v>
      </c>
      <c r="G9" s="10" t="s">
        <v>4</v>
      </c>
      <c r="H9" s="10" t="s">
        <v>34</v>
      </c>
      <c r="I9" s="8" t="s">
        <v>5</v>
      </c>
    </row>
    <row r="10" spans="3:9" ht="12" customHeight="1" thickBot="1">
      <c r="C10" s="94" t="s">
        <v>6</v>
      </c>
      <c r="D10" s="95"/>
      <c r="E10" s="95"/>
      <c r="F10" s="95"/>
      <c r="G10" s="95"/>
      <c r="H10" s="95"/>
      <c r="I10" s="96"/>
    </row>
    <row r="11" spans="3:9" ht="13.5" customHeight="1" hidden="1" thickBot="1">
      <c r="C11" s="11" t="s">
        <v>7</v>
      </c>
      <c r="D11" s="12"/>
      <c r="E11" s="13"/>
      <c r="F11" s="14"/>
      <c r="G11" s="14"/>
      <c r="H11" s="14"/>
      <c r="I11" s="97" t="s">
        <v>8</v>
      </c>
    </row>
    <row r="12" spans="3:9" ht="13.5" customHeight="1" hidden="1" thickBot="1">
      <c r="C12" s="11" t="s">
        <v>9</v>
      </c>
      <c r="D12" s="12"/>
      <c r="E12" s="15"/>
      <c r="F12" s="15"/>
      <c r="G12" s="15"/>
      <c r="H12" s="15"/>
      <c r="I12" s="98"/>
    </row>
    <row r="13" spans="3:9" ht="13.5" customHeight="1" thickBot="1">
      <c r="C13" s="11" t="s">
        <v>10</v>
      </c>
      <c r="D13" s="16">
        <v>2870.11</v>
      </c>
      <c r="E13" s="17">
        <f>14559.85+423.2-28.22</f>
        <v>14954.830000000002</v>
      </c>
      <c r="F13" s="17">
        <f>13959.6+423.2</f>
        <v>14382.800000000001</v>
      </c>
      <c r="G13" s="18">
        <f>+F13</f>
        <v>14382.800000000001</v>
      </c>
      <c r="H13" s="19">
        <f>+D13+E13-F13</f>
        <v>3442.1400000000012</v>
      </c>
      <c r="I13" s="88" t="s">
        <v>11</v>
      </c>
    </row>
    <row r="14" spans="3:9" ht="13.5" customHeight="1" thickBot="1">
      <c r="C14" s="11" t="s">
        <v>12</v>
      </c>
      <c r="D14" s="16">
        <v>198.58</v>
      </c>
      <c r="E14" s="17">
        <f>1002.81+29.1-1.94</f>
        <v>1029.9699999999998</v>
      </c>
      <c r="F14" s="17">
        <f>962.39+29.1</f>
        <v>991.49</v>
      </c>
      <c r="G14" s="18">
        <f>+F14</f>
        <v>991.49</v>
      </c>
      <c r="H14" s="20">
        <f>+D14+E14-F14</f>
        <v>237.05999999999972</v>
      </c>
      <c r="I14" s="89"/>
    </row>
    <row r="15" spans="3:9" ht="13.5" thickBot="1">
      <c r="C15" s="11" t="s">
        <v>13</v>
      </c>
      <c r="D15" s="21">
        <f>SUM(D11:D14)</f>
        <v>3068.69</v>
      </c>
      <c r="E15" s="21">
        <f>SUM(E11:E14)</f>
        <v>15984.800000000001</v>
      </c>
      <c r="F15" s="21">
        <f>SUM(F11:F14)</f>
        <v>15374.29</v>
      </c>
      <c r="G15" s="21">
        <f>SUM(G11:G14)</f>
        <v>15374.29</v>
      </c>
      <c r="H15" s="21">
        <f>SUM(H11:H14)</f>
        <v>3679.2000000000007</v>
      </c>
      <c r="I15" s="84"/>
    </row>
    <row r="16" spans="3:9" ht="13.5" customHeight="1" thickBot="1">
      <c r="C16" s="90" t="s">
        <v>14</v>
      </c>
      <c r="D16" s="90"/>
      <c r="E16" s="90"/>
      <c r="F16" s="90"/>
      <c r="G16" s="90"/>
      <c r="H16" s="90"/>
      <c r="I16" s="90"/>
    </row>
    <row r="17" spans="3:9" ht="52.5" customHeight="1" thickBot="1">
      <c r="C17" s="22" t="s">
        <v>3</v>
      </c>
      <c r="D17" s="23" t="s">
        <v>31</v>
      </c>
      <c r="E17" s="48" t="s">
        <v>32</v>
      </c>
      <c r="F17" s="48" t="s">
        <v>33</v>
      </c>
      <c r="G17" s="48" t="s">
        <v>35</v>
      </c>
      <c r="H17" s="48" t="s">
        <v>34</v>
      </c>
      <c r="I17" s="23" t="s">
        <v>15</v>
      </c>
    </row>
    <row r="18" spans="3:9" ht="41.25" customHeight="1" thickBot="1">
      <c r="C18" s="8" t="s">
        <v>16</v>
      </c>
      <c r="D18" s="24">
        <v>613.25</v>
      </c>
      <c r="E18" s="25">
        <f>4734.94+142.7</f>
        <v>4877.639999999999</v>
      </c>
      <c r="F18" s="25">
        <f>4560.06+142.7</f>
        <v>4702.76</v>
      </c>
      <c r="G18" s="25">
        <f>+F18</f>
        <v>4702.76</v>
      </c>
      <c r="H18" s="25">
        <f>+D18+E18-F18</f>
        <v>788.1299999999992</v>
      </c>
      <c r="I18" s="26" t="s">
        <v>67</v>
      </c>
    </row>
    <row r="19" spans="3:9" ht="13.5" hidden="1" thickBot="1">
      <c r="C19" s="11" t="s">
        <v>36</v>
      </c>
      <c r="D19" s="16"/>
      <c r="E19" s="13"/>
      <c r="F19" s="13"/>
      <c r="G19" s="25">
        <f>+F19</f>
        <v>0</v>
      </c>
      <c r="H19" s="25">
        <f>+D19+E19-F19</f>
        <v>0</v>
      </c>
      <c r="I19" s="85"/>
    </row>
    <row r="20" spans="3:9" ht="13.5" thickBot="1">
      <c r="C20" s="22" t="s">
        <v>17</v>
      </c>
      <c r="D20" s="27">
        <v>1.03</v>
      </c>
      <c r="E20" s="13">
        <f>1093.06+176.3</f>
        <v>1269.36</v>
      </c>
      <c r="F20" s="13">
        <f>1058.95+176.3</f>
        <v>1235.25</v>
      </c>
      <c r="G20" s="25">
        <f>179.6*1000*0.05</f>
        <v>8980</v>
      </c>
      <c r="H20" s="25">
        <f>+D20+E20-F20</f>
        <v>35.13999999999987</v>
      </c>
      <c r="I20" s="28"/>
    </row>
    <row r="21" spans="3:9" ht="45.75" hidden="1" thickBot="1">
      <c r="C21" s="11" t="s">
        <v>18</v>
      </c>
      <c r="D21" s="16"/>
      <c r="E21" s="13"/>
      <c r="F21" s="13"/>
      <c r="G21" s="25">
        <f>+F21</f>
        <v>0</v>
      </c>
      <c r="H21" s="25">
        <f>+D21+E21-F21</f>
        <v>0</v>
      </c>
      <c r="I21" s="28" t="s">
        <v>19</v>
      </c>
    </row>
    <row r="22" spans="3:9" ht="13.5" thickBot="1">
      <c r="C22" s="11" t="s">
        <v>20</v>
      </c>
      <c r="D22" s="16">
        <v>310.71</v>
      </c>
      <c r="E22" s="13">
        <f>2394.64+72.2</f>
        <v>2466.8399999999997</v>
      </c>
      <c r="F22" s="13">
        <f>2306.76+72.2</f>
        <v>2378.96</v>
      </c>
      <c r="G22" s="25">
        <f>+F22</f>
        <v>2378.96</v>
      </c>
      <c r="H22" s="25">
        <f>+D22+E22-F22</f>
        <v>398.5899999999997</v>
      </c>
      <c r="I22" s="29" t="s">
        <v>21</v>
      </c>
    </row>
    <row r="23" spans="3:9" ht="26.25" customHeight="1" hidden="1" thickBot="1">
      <c r="C23" s="11" t="s">
        <v>22</v>
      </c>
      <c r="D23" s="12"/>
      <c r="E23" s="15"/>
      <c r="F23" s="15"/>
      <c r="G23" s="15"/>
      <c r="H23" s="15"/>
      <c r="I23" s="28" t="s">
        <v>23</v>
      </c>
    </row>
    <row r="24" spans="3:9" ht="37.5" customHeight="1" hidden="1" thickBot="1">
      <c r="C24" s="11" t="s">
        <v>37</v>
      </c>
      <c r="D24" s="12"/>
      <c r="E24" s="15">
        <v>0</v>
      </c>
      <c r="F24" s="15">
        <v>0</v>
      </c>
      <c r="G24" s="15"/>
      <c r="H24" s="15"/>
      <c r="I24" s="28"/>
    </row>
    <row r="25" spans="3:9" ht="24.75" customHeight="1" hidden="1" thickBot="1">
      <c r="C25" s="11" t="s">
        <v>24</v>
      </c>
      <c r="D25" s="12"/>
      <c r="E25" s="15"/>
      <c r="F25" s="15"/>
      <c r="G25" s="15"/>
      <c r="H25" s="15"/>
      <c r="I25" s="28" t="s">
        <v>25</v>
      </c>
    </row>
    <row r="26" spans="3:9" s="30" customFormat="1" ht="17.25" customHeight="1" thickBot="1">
      <c r="C26" s="11" t="s">
        <v>13</v>
      </c>
      <c r="D26" s="21">
        <f>SUM(D18:D25)</f>
        <v>924.99</v>
      </c>
      <c r="E26" s="21">
        <f>SUM(E18:E25)</f>
        <v>8613.839999999998</v>
      </c>
      <c r="F26" s="21">
        <f>SUM(F18:F25)</f>
        <v>8316.970000000001</v>
      </c>
      <c r="G26" s="21">
        <f>SUM(G18:G25)</f>
        <v>16061.720000000001</v>
      </c>
      <c r="H26" s="21">
        <f>SUM(H18:H25)</f>
        <v>1221.8599999999988</v>
      </c>
      <c r="I26" s="12"/>
    </row>
    <row r="27" spans="3:9" ht="12.75" customHeight="1" hidden="1">
      <c r="C27" s="31"/>
      <c r="D27" s="31"/>
      <c r="E27" s="31"/>
      <c r="F27" s="31"/>
      <c r="G27" s="31"/>
      <c r="H27" s="31"/>
      <c r="I27" s="31"/>
    </row>
    <row r="28" spans="3:9" ht="12.75" customHeight="1" hidden="1">
      <c r="C28" s="31"/>
      <c r="D28" s="31"/>
      <c r="E28" s="32"/>
      <c r="F28" s="31"/>
      <c r="G28" s="31"/>
      <c r="H28" s="31"/>
      <c r="I28" s="31"/>
    </row>
    <row r="29" spans="3:9" ht="12.75" customHeight="1" hidden="1">
      <c r="C29" s="31"/>
      <c r="D29" s="31"/>
      <c r="E29" s="31"/>
      <c r="F29" s="31"/>
      <c r="G29" s="31"/>
      <c r="H29" s="31"/>
      <c r="I29" s="31"/>
    </row>
    <row r="30" spans="3:9" ht="12.75" customHeight="1" hidden="1">
      <c r="C30" s="31"/>
      <c r="D30" s="31"/>
      <c r="E30" s="31"/>
      <c r="F30" s="31"/>
      <c r="G30" s="31"/>
      <c r="H30" s="31"/>
      <c r="I30" s="31"/>
    </row>
    <row r="31" spans="3:9" ht="12.75" customHeight="1" hidden="1">
      <c r="C31" s="31"/>
      <c r="D31" s="31"/>
      <c r="E31" s="31"/>
      <c r="F31" s="31"/>
      <c r="G31" s="31"/>
      <c r="H31" s="31"/>
      <c r="I31" s="31"/>
    </row>
    <row r="32" spans="3:9" ht="12.75" customHeight="1" hidden="1">
      <c r="C32" s="31"/>
      <c r="D32" s="31"/>
      <c r="E32" s="31"/>
      <c r="F32" s="31"/>
      <c r="G32" s="31"/>
      <c r="H32" s="31"/>
      <c r="I32" s="31"/>
    </row>
    <row r="33" spans="3:9" ht="12.75" customHeight="1" hidden="1">
      <c r="C33" s="31"/>
      <c r="D33" s="31"/>
      <c r="E33" s="31"/>
      <c r="F33" s="31"/>
      <c r="G33" s="31"/>
      <c r="H33" s="31"/>
      <c r="I33" s="31"/>
    </row>
    <row r="34" spans="3:9" ht="12.75" customHeight="1" hidden="1">
      <c r="C34" s="31"/>
      <c r="D34" s="31"/>
      <c r="E34" s="31"/>
      <c r="F34" s="31"/>
      <c r="G34" s="31"/>
      <c r="H34" s="31"/>
      <c r="I34" s="31"/>
    </row>
    <row r="35" spans="3:9" ht="21" customHeight="1">
      <c r="C35" s="33" t="s">
        <v>38</v>
      </c>
      <c r="D35" s="33"/>
      <c r="E35" s="33"/>
      <c r="F35" s="33"/>
      <c r="G35" s="33"/>
      <c r="H35" s="34">
        <f>+H15+H26</f>
        <v>4901.0599999999995</v>
      </c>
      <c r="I35" s="31"/>
    </row>
    <row r="36" spans="3:9" ht="16.5" customHeight="1">
      <c r="C36" s="86" t="s">
        <v>68</v>
      </c>
      <c r="D36" s="33"/>
      <c r="E36" s="33"/>
      <c r="F36" s="33"/>
      <c r="G36" s="33"/>
      <c r="H36" s="34"/>
      <c r="I36" s="87">
        <f>+G20-E20+H35</f>
        <v>12611.7</v>
      </c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23.00390625" style="0" customWidth="1"/>
    <col min="3" max="3" width="24.625" style="0" customWidth="1"/>
    <col min="4" max="4" width="19.625" style="0" customWidth="1"/>
    <col min="5" max="5" width="20.625" style="0" customWidth="1"/>
    <col min="6" max="6" width="17.875" style="0" customWidth="1"/>
    <col min="7" max="7" width="15.25390625" style="0" customWidth="1"/>
    <col min="8" max="8" width="20.625" style="0" hidden="1" customWidth="1"/>
  </cols>
  <sheetData>
    <row r="1" spans="1:8" ht="30.75" customHeight="1">
      <c r="A1" s="99" t="s">
        <v>39</v>
      </c>
      <c r="B1" s="100"/>
      <c r="C1" s="100"/>
      <c r="D1" s="100"/>
      <c r="E1" s="100"/>
      <c r="F1" s="100"/>
      <c r="G1" s="100"/>
      <c r="H1" s="37"/>
    </row>
    <row r="2" spans="1:7" ht="29.25" customHeight="1" thickBot="1">
      <c r="A2" s="101"/>
      <c r="B2" s="101"/>
      <c r="C2" s="101"/>
      <c r="D2" s="101"/>
      <c r="E2" s="101"/>
      <c r="F2" s="101"/>
      <c r="G2" s="101"/>
    </row>
    <row r="3" spans="1:8" ht="13.5" thickBot="1">
      <c r="A3" s="51"/>
      <c r="B3" s="52"/>
      <c r="C3" s="49"/>
      <c r="D3" s="52"/>
      <c r="E3" s="52"/>
      <c r="F3" s="102" t="s">
        <v>40</v>
      </c>
      <c r="G3" s="103"/>
      <c r="H3" s="52"/>
    </row>
    <row r="4" spans="1:8" ht="12.75">
      <c r="A4" s="53" t="s">
        <v>41</v>
      </c>
      <c r="B4" s="54" t="s">
        <v>42</v>
      </c>
      <c r="C4" s="53" t="s">
        <v>43</v>
      </c>
      <c r="D4" s="54" t="s">
        <v>44</v>
      </c>
      <c r="E4" s="55" t="s">
        <v>45</v>
      </c>
      <c r="F4" s="55"/>
      <c r="G4" s="56"/>
      <c r="H4" s="55" t="s">
        <v>46</v>
      </c>
    </row>
    <row r="5" spans="1:8" ht="12.75">
      <c r="A5" s="53" t="s">
        <v>47</v>
      </c>
      <c r="B5" s="54"/>
      <c r="C5" s="47"/>
      <c r="D5" s="54" t="s">
        <v>48</v>
      </c>
      <c r="E5" s="54" t="s">
        <v>49</v>
      </c>
      <c r="F5" s="54" t="s">
        <v>50</v>
      </c>
      <c r="G5" s="54" t="s">
        <v>51</v>
      </c>
      <c r="H5" s="54"/>
    </row>
    <row r="6" spans="1:8" ht="12.75">
      <c r="A6" s="53"/>
      <c r="B6" s="54"/>
      <c r="C6" s="47"/>
      <c r="D6" s="54" t="s">
        <v>52</v>
      </c>
      <c r="E6" s="54"/>
      <c r="F6" s="54" t="s">
        <v>53</v>
      </c>
      <c r="G6" s="54" t="s">
        <v>54</v>
      </c>
      <c r="H6" s="54"/>
    </row>
    <row r="7" spans="1:8" ht="12.75">
      <c r="A7" s="53"/>
      <c r="B7" s="54"/>
      <c r="C7" s="47"/>
      <c r="D7" s="54"/>
      <c r="E7" s="57"/>
      <c r="F7" s="57"/>
      <c r="G7" s="54" t="s">
        <v>55</v>
      </c>
      <c r="H7" s="57"/>
    </row>
    <row r="8" spans="1:8" ht="13.5" thickBot="1">
      <c r="A8" s="58"/>
      <c r="B8" s="59"/>
      <c r="C8" s="50"/>
      <c r="D8" s="59"/>
      <c r="E8" s="59"/>
      <c r="F8" s="59"/>
      <c r="G8" s="59"/>
      <c r="H8" s="59"/>
    </row>
    <row r="9" spans="1:8" ht="12.75">
      <c r="A9" s="52"/>
      <c r="B9" s="60"/>
      <c r="C9" s="61"/>
      <c r="D9" s="61"/>
      <c r="E9" s="52"/>
      <c r="F9" s="60"/>
      <c r="G9" s="60"/>
      <c r="H9" s="60"/>
    </row>
    <row r="10" spans="1:8" ht="12.75">
      <c r="A10" s="54">
        <v>1</v>
      </c>
      <c r="B10" s="62" t="s">
        <v>56</v>
      </c>
      <c r="C10" s="53" t="s">
        <v>57</v>
      </c>
      <c r="D10" s="53" t="s">
        <v>58</v>
      </c>
      <c r="E10" s="63">
        <v>177.822</v>
      </c>
      <c r="F10" s="64">
        <f>E10*0.05</f>
        <v>8.8911</v>
      </c>
      <c r="G10" s="64">
        <f>+E10-F10</f>
        <v>168.9309</v>
      </c>
      <c r="H10" s="65"/>
    </row>
    <row r="11" spans="1:8" ht="12.75">
      <c r="A11" s="54"/>
      <c r="B11" s="62"/>
      <c r="C11" s="53" t="s">
        <v>59</v>
      </c>
      <c r="D11" s="53"/>
      <c r="E11" s="63">
        <v>1.778</v>
      </c>
      <c r="F11" s="64">
        <f>E11*0.05</f>
        <v>0.0889</v>
      </c>
      <c r="G11" s="64">
        <f>+E11-F11</f>
        <v>1.6891</v>
      </c>
      <c r="H11" s="65"/>
    </row>
    <row r="12" spans="1:8" ht="12.75">
      <c r="A12" s="54"/>
      <c r="B12" s="62"/>
      <c r="C12" s="53"/>
      <c r="D12" s="53"/>
      <c r="E12" s="66"/>
      <c r="F12" s="67"/>
      <c r="G12" s="64"/>
      <c r="H12" s="68"/>
    </row>
    <row r="13" spans="1:8" ht="12.75">
      <c r="A13" s="54"/>
      <c r="B13" s="62"/>
      <c r="C13" s="69" t="s">
        <v>60</v>
      </c>
      <c r="D13" s="69"/>
      <c r="E13" s="70">
        <f>SUM(E10:E12)</f>
        <v>179.6</v>
      </c>
      <c r="F13" s="71">
        <f>+F10+F11</f>
        <v>8.98</v>
      </c>
      <c r="G13" s="70">
        <f>+E13-F13</f>
        <v>170.62</v>
      </c>
      <c r="H13" s="65"/>
    </row>
    <row r="14" spans="1:8" ht="13.5" thickBot="1">
      <c r="A14" s="67"/>
      <c r="B14" s="72"/>
      <c r="C14" s="73"/>
      <c r="D14" s="73"/>
      <c r="E14" s="74"/>
      <c r="F14" s="68"/>
      <c r="G14" s="68"/>
      <c r="H14" s="68"/>
    </row>
    <row r="15" spans="1:8" ht="12.75">
      <c r="A15" s="52"/>
      <c r="B15" s="60"/>
      <c r="C15" s="104"/>
      <c r="D15" s="75"/>
      <c r="E15" s="76"/>
      <c r="F15" s="77"/>
      <c r="G15" s="77"/>
      <c r="H15" s="77"/>
    </row>
    <row r="16" spans="1:8" ht="12.75">
      <c r="A16" s="57"/>
      <c r="B16" s="78" t="s">
        <v>13</v>
      </c>
      <c r="C16" s="105"/>
      <c r="D16" s="53"/>
      <c r="E16" s="79">
        <f>E13</f>
        <v>179.6</v>
      </c>
      <c r="F16" s="80">
        <f>+F13</f>
        <v>8.98</v>
      </c>
      <c r="G16" s="81">
        <f>+E16-F16</f>
        <v>170.62</v>
      </c>
      <c r="H16" s="65"/>
    </row>
    <row r="17" spans="1:8" ht="13.5" thickBot="1">
      <c r="A17" s="59"/>
      <c r="B17" s="82"/>
      <c r="C17" s="106"/>
      <c r="D17" s="73"/>
      <c r="E17" s="74"/>
      <c r="F17" s="83"/>
      <c r="G17" s="83"/>
      <c r="H17" s="83"/>
    </row>
    <row r="20" spans="1:7" ht="80.25" customHeight="1">
      <c r="A20" s="38" t="s">
        <v>26</v>
      </c>
      <c r="B20" s="38" t="s">
        <v>61</v>
      </c>
      <c r="C20" s="38" t="s">
        <v>62</v>
      </c>
      <c r="D20" s="38" t="s">
        <v>63</v>
      </c>
      <c r="E20" s="39" t="s">
        <v>28</v>
      </c>
      <c r="F20" s="38" t="s">
        <v>27</v>
      </c>
      <c r="G20" s="40"/>
    </row>
    <row r="21" spans="1:7" ht="15">
      <c r="A21" s="41">
        <v>1</v>
      </c>
      <c r="B21" s="42">
        <v>1.03</v>
      </c>
      <c r="C21" s="42">
        <v>1269.36</v>
      </c>
      <c r="D21" s="42">
        <v>1235.25</v>
      </c>
      <c r="E21" s="42">
        <v>4800</v>
      </c>
      <c r="F21" s="42">
        <f>+B21+C21-D21</f>
        <v>35.13999999999987</v>
      </c>
      <c r="G21" s="43"/>
    </row>
    <row r="24" spans="1:5" ht="60">
      <c r="A24" s="38" t="s">
        <v>26</v>
      </c>
      <c r="B24" s="38" t="s">
        <v>64</v>
      </c>
      <c r="C24" s="38" t="s">
        <v>65</v>
      </c>
      <c r="D24" s="38" t="s">
        <v>30</v>
      </c>
      <c r="E24" s="38" t="s">
        <v>29</v>
      </c>
    </row>
    <row r="25" spans="1:5" ht="15">
      <c r="A25" s="44">
        <v>1</v>
      </c>
      <c r="B25" s="45">
        <v>7440</v>
      </c>
      <c r="C25" s="45">
        <f>+D21+E21</f>
        <v>6035.25</v>
      </c>
      <c r="D25" s="45">
        <v>8980</v>
      </c>
      <c r="E25" s="45">
        <f>+B25+C25-D25</f>
        <v>4495.25</v>
      </c>
    </row>
    <row r="26" spans="1:5" ht="12.75">
      <c r="A26" s="35"/>
      <c r="B26" s="35"/>
      <c r="C26" s="46"/>
      <c r="D26" s="46"/>
      <c r="E26" s="47"/>
    </row>
  </sheetData>
  <sheetProtection/>
  <mergeCells count="3">
    <mergeCell ref="A1:G2"/>
    <mergeCell ref="F3:G3"/>
    <mergeCell ref="C15:C17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2011-03-25T07:11:37Z</dcterms:created>
  <dcterms:modified xsi:type="dcterms:W3CDTF">2012-04-28T06:04:17Z</dcterms:modified>
  <cp:category/>
  <cp:version/>
  <cp:contentType/>
  <cp:contentStatus/>
</cp:coreProperties>
</file>