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<sst xmlns="http://schemas.openxmlformats.org/spreadsheetml/2006/main" count="97" uniqueCount="88">
  <si>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</si>
  <si>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</si>
  <si>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</si>
  <si>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11  по ул. Березовая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</si>
  <si>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</si>
  <si>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</si>
  <si>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</si>
  <si>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</si>
  <si>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</si>
  <si>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</si>
  <si>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</si>
  <si>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</si>
  <si>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</si>
  <si>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 xml:space="preserve"> ООО"ЦБИ"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</si>
  <si>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</si>
  <si>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</si>
  <si>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</si>
  <si>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</si>
  <si>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</si>
  <si>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</si>
  <si>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</si>
  <si>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</si>
  <si>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Н/2008-31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</si>
  <si>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</si>
  <si>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</si>
  <si>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</si>
  <si>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</si>
  <si>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</si>
  <si>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 xml:space="preserve"> 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</si>
  <si>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</si>
  <si>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</si>
  <si>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услуги расчетно-кассовой службы</t>
  </si>
  <si>
    <t>т/о узлов учета теп/энергии</t>
  </si>
  <si>
    <t xml:space="preserve"> ООО"ПСФ"Энергорос"</t>
  </si>
  <si>
    <t>Общая задолженность по дому  на 01.01.2011г.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</si>
  <si>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</si>
  <si>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</si>
  <si>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</si>
  <si>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</si>
  <si>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11 по ул. Березовая с 01.01.2010г. по 31.12.2010г.</t>
  </si>
  <si>
    <t>№                             п/п</t>
  </si>
  <si>
    <t>Остаток на 01.01.2010г., тыс.руб.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</si>
  <si>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</si>
  <si>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</si>
  <si>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</si>
  <si>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</si>
  <si>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01.01.2011г.,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</si>
  <si>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</si>
  <si>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</si>
  <si>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64.76</t>
    </r>
    <r>
      <rPr>
        <sz val="10"/>
        <rFont val="Arial Cyr"/>
        <family val="0"/>
      </rPr>
      <t xml:space="preserve"> тыс.рублей, в том числе:</t>
    </r>
  </si>
  <si>
    <t>ремонт козырьков, кровли, фронтона -18.77 т.р.</t>
  </si>
  <si>
    <t>ремонт системы ЦО - 2.3 т.р.</t>
  </si>
  <si>
    <t>устройство теплоизоляции в ТУ - 1.8 т.р.</t>
  </si>
  <si>
    <t>теплоизоляция трубопроводов ЦО на чердаке - 25 т.р.</t>
  </si>
  <si>
    <t>очистка кровли от снега и наледи - 14.94 т.р.</t>
  </si>
  <si>
    <t>прочее - 1.95 т.р.</t>
  </si>
  <si>
    <t>Отчет о реализации программы капитального ремонта жилого фонда ООО "УЮТ-СЕРВИС" в соответствии с ФЗ № 185 за период с 01 января 2010г. по 31 декабрь 2010г.  по адресу мкр.Сертолово-2, ул. Березовая, д. 11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</si>
  <si>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</si>
  <si>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</si>
  <si>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</si>
  <si>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</si>
  <si>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</si>
  <si>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</si>
  <si>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</si>
  <si>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</si>
  <si>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</si>
  <si>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</si>
  <si>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</si>
  <si>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</si>
  <si>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</si>
  <si>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</si>
  <si>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</si>
  <si>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</si>
  <si>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ул.Березовая,д.11</t>
  </si>
  <si>
    <t>установка прибора учета эл.энергии</t>
  </si>
  <si>
    <t>1 шт.</t>
  </si>
  <si>
    <t>Всего</t>
  </si>
  <si>
    <t>№ п/п</t>
  </si>
  <si>
    <t>Задолженность населения на 01.01.2010г., руб.</t>
  </si>
  <si>
    <t>Начислено за 2010 год, руб.</t>
  </si>
  <si>
    <t>Оплачено населением за 2010 год, руб.</t>
  </si>
  <si>
    <t>Доля МО Сертолово, руб.</t>
  </si>
  <si>
    <t>Задолженность населения на 01.01.2011г., руб.</t>
  </si>
  <si>
    <t>Остаток средств  на лицевом счете на 01.01.2010г., руб.</t>
  </si>
  <si>
    <t>Оплачено населением и МО Сертолово за 2010 год, руб.</t>
  </si>
  <si>
    <t>Израсходованно, руб.</t>
  </si>
  <si>
    <t>Остаток средств  на лицевом счете на 01.01.2011г., руб.</t>
  </si>
  <si>
    <t>Администрация ООО "УЮТ-СЕРВИС"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</si>
</sst>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right" vertical="top" wrapText="1"/>
    </xf>
    <xf numFmtId="4" fontId="9" fillId="0" borderId="15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right" vertical="top" wrapText="1"/>
    </xf>
    <xf numFmtId="4" fontId="9" fillId="0" borderId="12" xfId="0" applyNumberFormat="1" applyFont="1" applyBorder="1" applyAlignment="1">
      <alignment vertical="top" wrapText="1"/>
    </xf>
    <xf numFmtId="4" fontId="9" fillId="0" borderId="12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center" vertical="top" wrapText="1"/>
    </xf>
    <xf numFmtId="4" fontId="10" fillId="0" borderId="15" xfId="0" applyNumberFormat="1" applyFont="1" applyBorder="1" applyAlignment="1">
      <alignment horizontal="right" vertical="top" wrapText="1"/>
    </xf>
    <xf numFmtId="0" fontId="12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8" fillId="0" borderId="0" xfId="0" applyFont="1" applyAlignment="1">
      <alignment/>
    </xf>
    <xf numFmtId="0" fontId="36" fillId="0" borderId="0" xfId="52">
      <alignment/>
      <protection/>
    </xf>
    <xf numFmtId="0" fontId="36" fillId="0" borderId="18" xfId="52" applyBorder="1" applyAlignment="1">
      <alignment horizontal="center" vertical="center" wrapText="1"/>
      <protection/>
    </xf>
    <xf numFmtId="0" fontId="36" fillId="0" borderId="18" xfId="52" applyFont="1" applyBorder="1" applyAlignment="1">
      <alignment horizontal="center" vertical="center" wrapText="1"/>
      <protection/>
    </xf>
    <xf numFmtId="0" fontId="44" fillId="0" borderId="18" xfId="52" applyFont="1" applyBorder="1" applyAlignment="1">
      <alignment horizontal="center" vertical="center"/>
      <protection/>
    </xf>
    <xf numFmtId="0" fontId="36" fillId="0" borderId="0" xfId="52" applyBorder="1">
      <alignment/>
      <protection/>
    </xf>
    <xf numFmtId="0" fontId="16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2" fontId="16" fillId="0" borderId="28" xfId="0" applyNumberFormat="1" applyFont="1" applyBorder="1" applyAlignment="1">
      <alignment horizontal="center"/>
    </xf>
    <xf numFmtId="164" fontId="16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16" fillId="0" borderId="25" xfId="0" applyFont="1" applyBorder="1" applyAlignment="1">
      <alignment/>
    </xf>
    <xf numFmtId="2" fontId="16" fillId="0" borderId="22" xfId="0" applyNumberFormat="1" applyFont="1" applyBorder="1" applyAlignment="1">
      <alignment horizontal="center"/>
    </xf>
    <xf numFmtId="2" fontId="16" fillId="0" borderId="25" xfId="61" applyNumberFormat="1" applyFont="1" applyBorder="1" applyAlignment="1">
      <alignment horizontal="center"/>
    </xf>
    <xf numFmtId="2" fontId="16" fillId="0" borderId="2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18" xfId="0" applyFont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8" xfId="0" applyFont="1" applyBorder="1" applyAlignment="1">
      <alignment/>
    </xf>
    <xf numFmtId="4" fontId="20" fillId="0" borderId="18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4" fontId="20" fillId="0" borderId="18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8" fillId="33" borderId="2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6" fillId="0" borderId="0" xfId="52" applyAlignment="1">
      <alignment horizontal="center"/>
      <protection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9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3.125" style="37" customWidth="1"/>
    <col min="4" max="4" width="14.375" style="37" customWidth="1"/>
    <col min="5" max="5" width="11.25390625" style="37" customWidth="1"/>
    <col min="6" max="6" width="12.875" style="37" customWidth="1"/>
    <col min="7" max="7" width="12.375" style="37" customWidth="1"/>
    <col min="8" max="8" width="14.625" style="37" customWidth="1"/>
    <col min="9" max="9" width="22.75390625" style="37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2"/>
      <c r="D3" s="3"/>
      <c r="E3" s="4"/>
      <c r="F3" s="4"/>
      <c r="G3" s="4"/>
      <c r="H3" s="4"/>
      <c r="I3" s="5"/>
    </row>
    <row r="4" spans="3:9" ht="12.75" customHeight="1" hidden="1">
      <c r="C4" s="6"/>
      <c r="D4" s="6"/>
      <c r="E4" s="7"/>
      <c r="F4" s="7"/>
      <c r="G4" s="7"/>
      <c r="H4" s="7"/>
      <c r="I4" s="7"/>
    </row>
    <row r="5" spans="3:9" ht="14.25">
      <c r="C5" s="92" t="s">
        <v>1</v>
      </c>
      <c r="D5" s="92"/>
      <c r="E5" s="92"/>
      <c r="F5" s="92"/>
      <c r="G5" s="92"/>
      <c r="H5" s="92"/>
      <c r="I5" s="92"/>
    </row>
    <row r="6" spans="3:9" ht="12.75">
      <c r="C6" s="93" t="s">
        <v>2</v>
      </c>
      <c r="D6" s="93"/>
      <c r="E6" s="93"/>
      <c r="F6" s="93"/>
      <c r="G6" s="93"/>
      <c r="H6" s="93"/>
      <c r="I6" s="93"/>
    </row>
    <row r="7" spans="3:9" ht="13.5" thickBot="1">
      <c r="C7" s="93" t="s">
        <v>3</v>
      </c>
      <c r="D7" s="93"/>
      <c r="E7" s="93"/>
      <c r="F7" s="93"/>
      <c r="G7" s="93"/>
      <c r="H7" s="93"/>
      <c r="I7" s="93"/>
    </row>
    <row r="8" spans="3:9" ht="6" customHeight="1" hidden="1" thickBot="1">
      <c r="C8" s="94"/>
      <c r="D8" s="94"/>
      <c r="E8" s="94"/>
      <c r="F8" s="94"/>
      <c r="G8" s="94"/>
      <c r="H8" s="94"/>
      <c r="I8" s="94"/>
    </row>
    <row r="9" spans="3:9" ht="50.25" customHeight="1" thickBot="1">
      <c r="C9" s="8" t="s">
        <v>4</v>
      </c>
      <c r="D9" s="9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9" t="s">
        <v>10</v>
      </c>
    </row>
    <row r="10" spans="3:9" ht="12" customHeight="1" thickBot="1">
      <c r="C10" s="95" t="s">
        <v>11</v>
      </c>
      <c r="D10" s="96"/>
      <c r="E10" s="96"/>
      <c r="F10" s="96"/>
      <c r="G10" s="96"/>
      <c r="H10" s="96"/>
      <c r="I10" s="97"/>
    </row>
    <row r="11" spans="3:9" ht="13.5" customHeight="1" thickBot="1">
      <c r="C11" s="11" t="s">
        <v>12</v>
      </c>
      <c r="D11" s="12">
        <v>14768.24000000002</v>
      </c>
      <c r="E11" s="13">
        <f>139428.24+73873.49</f>
        <v>213301.72999999998</v>
      </c>
      <c r="F11" s="13">
        <v>219913.87</v>
      </c>
      <c r="G11" s="13">
        <f>+F11</f>
        <v>219913.87</v>
      </c>
      <c r="H11" s="13">
        <f>+D11+E11-F11</f>
        <v>8156.100000000006</v>
      </c>
      <c r="I11" s="98" t="s">
        <v>13</v>
      </c>
    </row>
    <row r="12" spans="3:9" ht="12.75" customHeight="1" hidden="1" thickBot="1">
      <c r="C12" s="11" t="s">
        <v>14</v>
      </c>
      <c r="D12" s="12">
        <v>0</v>
      </c>
      <c r="E12" s="14"/>
      <c r="F12" s="14"/>
      <c r="G12" s="13">
        <f>+F12</f>
        <v>0</v>
      </c>
      <c r="H12" s="13">
        <f>+D12+E12-F12</f>
        <v>0</v>
      </c>
      <c r="I12" s="99"/>
    </row>
    <row r="13" spans="3:9" ht="13.5" customHeight="1" thickBot="1">
      <c r="C13" s="11" t="s">
        <v>15</v>
      </c>
      <c r="D13" s="12">
        <v>6451.219999999994</v>
      </c>
      <c r="E13" s="14">
        <f>66913.1-561.8</f>
        <v>66351.3</v>
      </c>
      <c r="F13" s="14">
        <v>66271.79</v>
      </c>
      <c r="G13" s="13">
        <f>+F13</f>
        <v>66271.79</v>
      </c>
      <c r="H13" s="13">
        <f>+D13+E13-F13</f>
        <v>6530.729999999996</v>
      </c>
      <c r="I13" s="98" t="s">
        <v>16</v>
      </c>
    </row>
    <row r="14" spans="3:9" ht="13.5" customHeight="1" thickBot="1">
      <c r="C14" s="11" t="s">
        <v>17</v>
      </c>
      <c r="D14" s="12">
        <v>2157.529999999999</v>
      </c>
      <c r="E14" s="14">
        <f>22375.73-187.88</f>
        <v>22187.85</v>
      </c>
      <c r="F14" s="14">
        <v>22161.48</v>
      </c>
      <c r="G14" s="13">
        <f>+F14</f>
        <v>22161.48</v>
      </c>
      <c r="H14" s="13">
        <f>+D14+E14-F14</f>
        <v>2183.899999999998</v>
      </c>
      <c r="I14" s="100"/>
    </row>
    <row r="15" spans="3:9" ht="13.5" thickBot="1">
      <c r="C15" s="11" t="s">
        <v>18</v>
      </c>
      <c r="D15" s="15">
        <f>SUM(D11:D14)</f>
        <v>23376.990000000013</v>
      </c>
      <c r="E15" s="15">
        <f>SUM(E11:E14)</f>
        <v>301840.87999999995</v>
      </c>
      <c r="F15" s="15">
        <f>SUM(F11:F14)</f>
        <v>308347.13999999996</v>
      </c>
      <c r="G15" s="15">
        <f>SUM(G11:G14)</f>
        <v>308347.13999999996</v>
      </c>
      <c r="H15" s="15">
        <f>SUM(H11:H14)</f>
        <v>16870.73</v>
      </c>
      <c r="I15" s="16"/>
    </row>
    <row r="16" spans="3:9" ht="13.5" customHeight="1" thickBot="1">
      <c r="C16" s="101" t="s">
        <v>19</v>
      </c>
      <c r="D16" s="101"/>
      <c r="E16" s="101"/>
      <c r="F16" s="101"/>
      <c r="G16" s="101"/>
      <c r="H16" s="101"/>
      <c r="I16" s="101"/>
    </row>
    <row r="17" spans="3:9" ht="48.75" customHeight="1" thickBot="1">
      <c r="C17" s="8" t="s">
        <v>4</v>
      </c>
      <c r="D17" s="9" t="s">
        <v>5</v>
      </c>
      <c r="E17" s="10" t="s">
        <v>6</v>
      </c>
      <c r="F17" s="10" t="s">
        <v>7</v>
      </c>
      <c r="G17" s="10" t="s">
        <v>8</v>
      </c>
      <c r="H17" s="10" t="s">
        <v>9</v>
      </c>
      <c r="I17" s="17" t="s">
        <v>20</v>
      </c>
    </row>
    <row r="18" spans="3:9" ht="20.25" customHeight="1" thickBot="1">
      <c r="C18" s="8" t="s">
        <v>21</v>
      </c>
      <c r="D18" s="18">
        <v>5938.909999999996</v>
      </c>
      <c r="E18" s="19">
        <v>59364.96</v>
      </c>
      <c r="F18" s="19">
        <v>61831.1</v>
      </c>
      <c r="G18" s="19">
        <f aca="true" t="shared" si="0" ref="G18:G25">+F18</f>
        <v>61831.1</v>
      </c>
      <c r="H18" s="19">
        <f>+D18+E18-F18</f>
        <v>3472.769999999997</v>
      </c>
      <c r="I18" s="102" t="s">
        <v>22</v>
      </c>
    </row>
    <row r="19" spans="3:9" ht="21" customHeight="1" thickBot="1">
      <c r="C19" s="11" t="s">
        <v>23</v>
      </c>
      <c r="D19" s="12">
        <v>2756.5499999999993</v>
      </c>
      <c r="E19" s="13">
        <f>24915.36+20767.68</f>
        <v>45683.04</v>
      </c>
      <c r="F19" s="13">
        <f>26223.47+19616.02</f>
        <v>45839.490000000005</v>
      </c>
      <c r="G19" s="20">
        <v>64764.3</v>
      </c>
      <c r="H19" s="19">
        <f aca="true" t="shared" si="1" ref="H19:H25">+D19+E19-F19</f>
        <v>2600.0999999999913</v>
      </c>
      <c r="I19" s="103"/>
    </row>
    <row r="20" spans="3:9" ht="17.25" customHeight="1" thickBot="1">
      <c r="C20" s="21" t="s">
        <v>24</v>
      </c>
      <c r="D20" s="22">
        <v>1279.1399999999999</v>
      </c>
      <c r="E20" s="13">
        <v>7131.12</v>
      </c>
      <c r="F20" s="13">
        <v>8190.1</v>
      </c>
      <c r="G20" s="20">
        <f>4.04*1000</f>
        <v>4040</v>
      </c>
      <c r="H20" s="19">
        <f t="shared" si="1"/>
        <v>220.15999999999985</v>
      </c>
      <c r="I20" s="23"/>
    </row>
    <row r="21" spans="3:9" ht="45.75" hidden="1" thickBot="1">
      <c r="C21" s="11" t="s">
        <v>25</v>
      </c>
      <c r="D21" s="12">
        <v>0</v>
      </c>
      <c r="E21" s="13"/>
      <c r="F21" s="13"/>
      <c r="G21" s="19">
        <f t="shared" si="0"/>
        <v>0</v>
      </c>
      <c r="H21" s="19">
        <f t="shared" si="1"/>
        <v>0</v>
      </c>
      <c r="I21" s="23" t="s">
        <v>26</v>
      </c>
    </row>
    <row r="22" spans="3:9" ht="16.5" customHeight="1" thickBot="1">
      <c r="C22" s="11" t="s">
        <v>27</v>
      </c>
      <c r="D22" s="12">
        <v>1132.7000000000007</v>
      </c>
      <c r="E22" s="13">
        <v>17664.84</v>
      </c>
      <c r="F22" s="13">
        <v>17764.06</v>
      </c>
      <c r="G22" s="19">
        <f t="shared" si="0"/>
        <v>17764.06</v>
      </c>
      <c r="H22" s="19">
        <f t="shared" si="1"/>
        <v>1033.4799999999996</v>
      </c>
      <c r="I22" s="24" t="s">
        <v>28</v>
      </c>
    </row>
    <row r="23" spans="3:9" ht="26.25" customHeight="1" hidden="1" thickBot="1">
      <c r="C23" s="11" t="s">
        <v>29</v>
      </c>
      <c r="D23" s="12">
        <v>0</v>
      </c>
      <c r="E23" s="25"/>
      <c r="F23" s="25"/>
      <c r="G23" s="19">
        <f t="shared" si="0"/>
        <v>0</v>
      </c>
      <c r="H23" s="19">
        <f t="shared" si="1"/>
        <v>0</v>
      </c>
      <c r="I23" s="24" t="s">
        <v>30</v>
      </c>
    </row>
    <row r="24" spans="3:9" ht="25.5" customHeight="1" thickBot="1">
      <c r="C24" s="21" t="s">
        <v>31</v>
      </c>
      <c r="D24" s="12">
        <v>0</v>
      </c>
      <c r="E24" s="25">
        <f>10867.07-217.32</f>
        <v>10649.75</v>
      </c>
      <c r="F24" s="25">
        <v>9910.94</v>
      </c>
      <c r="G24" s="19">
        <f t="shared" si="0"/>
        <v>9910.94</v>
      </c>
      <c r="H24" s="19">
        <f t="shared" si="1"/>
        <v>738.8099999999995</v>
      </c>
      <c r="I24" s="24"/>
    </row>
    <row r="25" spans="3:9" ht="31.5" customHeight="1" thickBot="1">
      <c r="C25" s="11" t="s">
        <v>32</v>
      </c>
      <c r="D25" s="12">
        <v>390.59000000000015</v>
      </c>
      <c r="E25" s="14">
        <v>3683.04</v>
      </c>
      <c r="F25" s="14">
        <v>3858.26</v>
      </c>
      <c r="G25" s="19">
        <f t="shared" si="0"/>
        <v>3858.26</v>
      </c>
      <c r="H25" s="19">
        <f t="shared" si="1"/>
        <v>215.3699999999999</v>
      </c>
      <c r="I25" s="24" t="s">
        <v>33</v>
      </c>
    </row>
    <row r="26" spans="3:9" s="27" customFormat="1" ht="17.25" customHeight="1" thickBot="1">
      <c r="C26" s="11" t="s">
        <v>18</v>
      </c>
      <c r="D26" s="15">
        <f>SUM(D18:D25)</f>
        <v>11497.889999999996</v>
      </c>
      <c r="E26" s="15">
        <f>SUM(E18:E25)</f>
        <v>144176.75</v>
      </c>
      <c r="F26" s="15">
        <f>SUM(F18:F25)</f>
        <v>147393.95</v>
      </c>
      <c r="G26" s="15">
        <f>SUM(G18:G25)</f>
        <v>162168.66</v>
      </c>
      <c r="H26" s="15">
        <f>SUM(H18:H25)</f>
        <v>8280.689999999988</v>
      </c>
      <c r="I26" s="26"/>
    </row>
    <row r="27" spans="3:9" ht="12.75" customHeight="1" hidden="1">
      <c r="C27" s="28"/>
      <c r="D27" s="28"/>
      <c r="E27" s="28"/>
      <c r="F27" s="28"/>
      <c r="G27" s="28"/>
      <c r="H27" s="28"/>
      <c r="I27" s="28"/>
    </row>
    <row r="28" spans="3:9" ht="12.75" customHeight="1" hidden="1">
      <c r="C28" s="28"/>
      <c r="D28" s="28"/>
      <c r="E28" s="29"/>
      <c r="F28" s="28"/>
      <c r="G28" s="28"/>
      <c r="H28" s="28"/>
      <c r="I28" s="28"/>
    </row>
    <row r="29" spans="3:9" ht="12.75" customHeight="1" hidden="1">
      <c r="C29" s="28"/>
      <c r="D29" s="28"/>
      <c r="E29" s="28"/>
      <c r="F29" s="28"/>
      <c r="G29" s="28"/>
      <c r="H29" s="28"/>
      <c r="I29" s="28"/>
    </row>
    <row r="30" spans="3:9" ht="12.75" customHeight="1" hidden="1">
      <c r="C30" s="28"/>
      <c r="D30" s="28"/>
      <c r="E30" s="28"/>
      <c r="F30" s="28"/>
      <c r="G30" s="28"/>
      <c r="H30" s="28"/>
      <c r="I30" s="28"/>
    </row>
    <row r="31" spans="3:9" ht="12.75" customHeight="1" hidden="1">
      <c r="C31" s="28"/>
      <c r="D31" s="28"/>
      <c r="E31" s="28"/>
      <c r="F31" s="28"/>
      <c r="G31" s="28"/>
      <c r="H31" s="28"/>
      <c r="I31" s="28"/>
    </row>
    <row r="32" spans="3:9" ht="12.75" customHeight="1" hidden="1">
      <c r="C32" s="28"/>
      <c r="D32" s="28"/>
      <c r="E32" s="28"/>
      <c r="F32" s="28"/>
      <c r="G32" s="28"/>
      <c r="H32" s="28"/>
      <c r="I32" s="28"/>
    </row>
    <row r="33" spans="3:9" ht="12.75" customHeight="1" hidden="1">
      <c r="C33" s="28"/>
      <c r="D33" s="28"/>
      <c r="E33" s="28"/>
      <c r="F33" s="28"/>
      <c r="G33" s="28"/>
      <c r="H33" s="28"/>
      <c r="I33" s="28"/>
    </row>
    <row r="34" spans="3:9" ht="12.75" customHeight="1" hidden="1">
      <c r="C34" s="28"/>
      <c r="D34" s="28"/>
      <c r="E34" s="28"/>
      <c r="F34" s="28"/>
      <c r="G34" s="28"/>
      <c r="H34" s="28"/>
      <c r="I34" s="28"/>
    </row>
    <row r="35" spans="3:9" ht="21" customHeight="1">
      <c r="C35" s="30" t="s">
        <v>34</v>
      </c>
      <c r="D35" s="30"/>
      <c r="E35" s="30"/>
      <c r="F35" s="30"/>
      <c r="G35" s="30"/>
      <c r="H35" s="31">
        <f>+H15+H26</f>
        <v>25151.419999999987</v>
      </c>
      <c r="I35" s="28"/>
    </row>
    <row r="36" spans="3:9" ht="15">
      <c r="C36" s="32" t="s">
        <v>35</v>
      </c>
      <c r="D36" s="32"/>
      <c r="E36" s="28"/>
      <c r="F36" s="28"/>
      <c r="G36" s="28"/>
      <c r="H36" s="28"/>
      <c r="I36" s="28"/>
    </row>
    <row r="37" spans="3:9" ht="15">
      <c r="C37" s="33" t="s">
        <v>36</v>
      </c>
      <c r="D37" s="32"/>
      <c r="E37" s="28"/>
      <c r="F37" s="28"/>
      <c r="G37" s="28"/>
      <c r="H37" s="28"/>
      <c r="I37" s="28"/>
    </row>
    <row r="38" spans="3:9" ht="12.75" customHeight="1">
      <c r="C38" s="28"/>
      <c r="D38" s="28"/>
      <c r="E38" s="28"/>
      <c r="F38" s="28"/>
      <c r="G38" s="28"/>
      <c r="H38" s="28"/>
      <c r="I38" s="28"/>
    </row>
    <row r="39" spans="3:9" ht="12.75">
      <c r="C39" s="28"/>
      <c r="D39" s="28"/>
      <c r="E39" s="28"/>
      <c r="F39" s="28"/>
      <c r="G39" s="28"/>
      <c r="H39" s="28"/>
      <c r="I39" s="28"/>
    </row>
  </sheetData>
  <sheetProtection/>
  <mergeCells count="9">
    <mergeCell ref="I13:I14"/>
    <mergeCell ref="C16:I16"/>
    <mergeCell ref="I18:I19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="120" zoomScaleSheetLayoutView="120" zoomScalePageLayoutView="0" workbookViewId="0" topLeftCell="A1">
      <selection activeCell="A1" sqref="A1:H1"/>
    </sheetView>
  </sheetViews>
  <sheetFormatPr defaultColWidth="9.00390625" defaultRowHeight="12.75"/>
  <cols>
    <col min="1" max="1" width="4.625" style="38" customWidth="1"/>
    <col min="2" max="2" width="13.25390625" style="38" customWidth="1"/>
    <col min="3" max="3" width="13.875" style="38" customWidth="1"/>
    <col min="4" max="4" width="14.00390625" style="38" customWidth="1"/>
    <col min="5" max="5" width="13.875" style="38" customWidth="1"/>
    <col min="6" max="6" width="14.875" style="38" customWidth="1"/>
    <col min="7" max="7" width="15.875" style="38" customWidth="1"/>
    <col min="8" max="8" width="13.75390625" style="38" customWidth="1"/>
    <col min="9" max="16384" width="9.125" style="38" customWidth="1"/>
  </cols>
  <sheetData>
    <row r="1" spans="1:8" ht="15">
      <c r="A1" s="104" t="s">
        <v>37</v>
      </c>
      <c r="B1" s="104"/>
      <c r="C1" s="104"/>
      <c r="D1" s="104"/>
      <c r="E1" s="104"/>
      <c r="F1" s="104"/>
      <c r="G1" s="104"/>
      <c r="H1" s="104"/>
    </row>
    <row r="2" spans="1:8" ht="15">
      <c r="A2" s="104" t="s">
        <v>38</v>
      </c>
      <c r="B2" s="104"/>
      <c r="C2" s="104"/>
      <c r="D2" s="104"/>
      <c r="E2" s="104"/>
      <c r="F2" s="104"/>
      <c r="G2" s="104"/>
      <c r="H2" s="104"/>
    </row>
    <row r="3" spans="1:8" ht="15">
      <c r="A3" s="104" t="s">
        <v>39</v>
      </c>
      <c r="B3" s="104"/>
      <c r="C3" s="104"/>
      <c r="D3" s="104"/>
      <c r="E3" s="104"/>
      <c r="F3" s="104"/>
      <c r="G3" s="104"/>
      <c r="H3" s="104"/>
    </row>
    <row r="4" spans="1:8" ht="60">
      <c r="A4" s="39" t="s">
        <v>40</v>
      </c>
      <c r="B4" s="40" t="s">
        <v>41</v>
      </c>
      <c r="C4" s="40" t="s">
        <v>42</v>
      </c>
      <c r="D4" s="40" t="s">
        <v>43</v>
      </c>
      <c r="E4" s="40" t="s">
        <v>44</v>
      </c>
      <c r="F4" s="40" t="s">
        <v>45</v>
      </c>
      <c r="G4" s="40" t="s">
        <v>46</v>
      </c>
      <c r="H4" s="39" t="s">
        <v>47</v>
      </c>
    </row>
    <row r="5" spans="1:8" ht="15">
      <c r="A5" s="41" t="s">
        <v>48</v>
      </c>
      <c r="B5" s="41">
        <v>-11.21</v>
      </c>
      <c r="C5" s="41">
        <v>45.68</v>
      </c>
      <c r="D5" s="41">
        <v>45.84</v>
      </c>
      <c r="E5" s="41">
        <v>0</v>
      </c>
      <c r="F5" s="41">
        <v>64.76</v>
      </c>
      <c r="G5" s="41">
        <v>2.6</v>
      </c>
      <c r="H5" s="41">
        <f>B5+C5+E5-F5</f>
        <v>-30.290000000000006</v>
      </c>
    </row>
    <row r="7" ht="15">
      <c r="A7" s="38" t="s">
        <v>49</v>
      </c>
    </row>
    <row r="8" spans="1:5" ht="15">
      <c r="A8" s="38" t="s">
        <v>50</v>
      </c>
      <c r="C8" s="42"/>
      <c r="D8" s="42"/>
      <c r="E8" s="42"/>
    </row>
    <row r="9" ht="15">
      <c r="A9" s="38" t="s">
        <v>51</v>
      </c>
    </row>
    <row r="10" ht="15">
      <c r="A10" s="38" t="s">
        <v>52</v>
      </c>
    </row>
    <row r="11" ht="15">
      <c r="A11" s="38" t="s">
        <v>53</v>
      </c>
    </row>
    <row r="12" ht="15">
      <c r="A12" s="38" t="s">
        <v>54</v>
      </c>
    </row>
    <row r="13" ht="15">
      <c r="A13" s="38" t="s">
        <v>55</v>
      </c>
    </row>
  </sheetData>
  <sheetProtection/>
  <mergeCells count="3">
    <mergeCell ref="A1:H1"/>
    <mergeCell ref="A2:H2"/>
    <mergeCell ref="A3:H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5.625" style="0" customWidth="1"/>
    <col min="2" max="2" width="20.253906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105" t="s">
        <v>56</v>
      </c>
      <c r="B1" s="106"/>
      <c r="C1" s="106"/>
      <c r="D1" s="106"/>
      <c r="E1" s="106"/>
      <c r="F1" s="106"/>
      <c r="G1" s="106"/>
      <c r="H1" s="43"/>
    </row>
    <row r="2" spans="1:7" ht="29.25" customHeight="1" thickBot="1">
      <c r="A2" s="107"/>
      <c r="B2" s="107"/>
      <c r="C2" s="107"/>
      <c r="D2" s="107"/>
      <c r="E2" s="107"/>
      <c r="F2" s="107"/>
      <c r="G2" s="107"/>
    </row>
    <row r="3" spans="1:8" ht="13.5" thickBot="1">
      <c r="A3" s="44"/>
      <c r="B3" s="45"/>
      <c r="C3" s="34"/>
      <c r="D3" s="45"/>
      <c r="E3" s="45"/>
      <c r="F3" s="108" t="s">
        <v>57</v>
      </c>
      <c r="G3" s="109"/>
      <c r="H3" s="45"/>
    </row>
    <row r="4" spans="1:8" ht="12.75">
      <c r="A4" s="46" t="s">
        <v>58</v>
      </c>
      <c r="B4" s="47" t="s">
        <v>59</v>
      </c>
      <c r="C4" s="46" t="s">
        <v>60</v>
      </c>
      <c r="D4" s="47" t="s">
        <v>61</v>
      </c>
      <c r="E4" s="48" t="s">
        <v>62</v>
      </c>
      <c r="F4" s="48"/>
      <c r="G4" s="48"/>
      <c r="H4" s="48" t="s">
        <v>63</v>
      </c>
    </row>
    <row r="5" spans="1:8" ht="12.75">
      <c r="A5" s="46" t="s">
        <v>64</v>
      </c>
      <c r="B5" s="47"/>
      <c r="C5" s="49"/>
      <c r="D5" s="47" t="s">
        <v>65</v>
      </c>
      <c r="E5" s="47" t="s">
        <v>66</v>
      </c>
      <c r="F5" s="47" t="s">
        <v>67</v>
      </c>
      <c r="G5" s="47" t="s">
        <v>68</v>
      </c>
      <c r="H5" s="47"/>
    </row>
    <row r="6" spans="1:8" ht="12.75">
      <c r="A6" s="46"/>
      <c r="B6" s="47"/>
      <c r="C6" s="49"/>
      <c r="D6" s="47" t="s">
        <v>69</v>
      </c>
      <c r="E6" s="47"/>
      <c r="F6" s="47" t="s">
        <v>70</v>
      </c>
      <c r="G6" s="47" t="s">
        <v>71</v>
      </c>
      <c r="H6" s="50"/>
    </row>
    <row r="7" spans="1:8" ht="12.75">
      <c r="A7" s="51"/>
      <c r="B7" s="50"/>
      <c r="C7" s="35"/>
      <c r="D7" s="50"/>
      <c r="E7" s="50"/>
      <c r="F7" s="50"/>
      <c r="G7" s="47" t="s">
        <v>72</v>
      </c>
      <c r="H7" s="50"/>
    </row>
    <row r="8" spans="1:8" ht="13.5" thickBot="1">
      <c r="A8" s="52"/>
      <c r="B8" s="53"/>
      <c r="C8" s="36"/>
      <c r="D8" s="53"/>
      <c r="E8" s="53"/>
      <c r="F8" s="53"/>
      <c r="G8" s="53"/>
      <c r="H8" s="53"/>
    </row>
    <row r="9" spans="1:8" ht="12.75">
      <c r="A9" s="45"/>
      <c r="B9" s="54"/>
      <c r="C9" s="34"/>
      <c r="D9" s="45"/>
      <c r="E9" s="45"/>
      <c r="F9" s="45"/>
      <c r="G9" s="54"/>
      <c r="H9" s="54"/>
    </row>
    <row r="10" spans="1:8" ht="12.75">
      <c r="A10" s="47">
        <v>1</v>
      </c>
      <c r="B10" s="55" t="s">
        <v>73</v>
      </c>
      <c r="C10" s="46" t="s">
        <v>74</v>
      </c>
      <c r="D10" s="47" t="s">
        <v>75</v>
      </c>
      <c r="E10" s="56">
        <v>20.6</v>
      </c>
      <c r="F10" s="56">
        <f>E10*0.196</f>
        <v>4.0376</v>
      </c>
      <c r="G10" s="57">
        <f>+E10-F10</f>
        <v>16.5624</v>
      </c>
      <c r="H10" s="58"/>
    </row>
    <row r="11" spans="1:8" ht="12.75">
      <c r="A11" s="47"/>
      <c r="B11" s="55"/>
      <c r="C11" s="46"/>
      <c r="D11" s="47"/>
      <c r="E11" s="59"/>
      <c r="F11" s="56"/>
      <c r="G11" s="57"/>
      <c r="H11" s="60"/>
    </row>
    <row r="12" spans="1:8" ht="12.75">
      <c r="A12" s="47"/>
      <c r="B12" s="55"/>
      <c r="C12" s="61" t="s">
        <v>76</v>
      </c>
      <c r="D12" s="62"/>
      <c r="E12" s="63">
        <f>SUM(E10:E11)</f>
        <v>20.6</v>
      </c>
      <c r="F12" s="63">
        <f>SUM(F10:F11)</f>
        <v>4.0376</v>
      </c>
      <c r="G12" s="63">
        <f>SUM(G10:G11)</f>
        <v>16.5624</v>
      </c>
      <c r="H12" s="64">
        <f>SUM(H10:H11)</f>
        <v>0</v>
      </c>
    </row>
    <row r="13" spans="1:8" ht="13.5" thickBot="1">
      <c r="A13" s="65"/>
      <c r="B13" s="66"/>
      <c r="C13" s="67"/>
      <c r="D13" s="68"/>
      <c r="E13" s="69"/>
      <c r="F13" s="69"/>
      <c r="G13" s="70"/>
      <c r="H13" s="58"/>
    </row>
    <row r="14" spans="1:8" ht="12.75">
      <c r="A14" s="45"/>
      <c r="B14" s="54"/>
      <c r="C14" s="110"/>
      <c r="D14" s="71"/>
      <c r="E14" s="72"/>
      <c r="F14" s="73"/>
      <c r="G14" s="73"/>
      <c r="H14" s="74"/>
    </row>
    <row r="15" spans="1:8" ht="12.75">
      <c r="A15" s="50"/>
      <c r="B15" s="75" t="s">
        <v>18</v>
      </c>
      <c r="C15" s="111"/>
      <c r="D15" s="49"/>
      <c r="E15" s="76">
        <f>E12</f>
        <v>20.6</v>
      </c>
      <c r="F15" s="77">
        <f>+F12</f>
        <v>4.0376</v>
      </c>
      <c r="G15" s="78">
        <f>+E15-F15</f>
        <v>16.5624</v>
      </c>
      <c r="H15" s="60"/>
    </row>
    <row r="16" spans="1:8" ht="13.5" thickBot="1">
      <c r="A16" s="53"/>
      <c r="B16" s="79"/>
      <c r="C16" s="112"/>
      <c r="D16" s="80"/>
      <c r="E16" s="69"/>
      <c r="F16" s="81"/>
      <c r="G16" s="81"/>
      <c r="H16" s="82"/>
    </row>
    <row r="19" spans="1:7" ht="60.75" customHeight="1">
      <c r="A19" s="83" t="s">
        <v>77</v>
      </c>
      <c r="B19" s="83" t="s">
        <v>78</v>
      </c>
      <c r="C19" s="83" t="s">
        <v>79</v>
      </c>
      <c r="D19" s="83" t="s">
        <v>80</v>
      </c>
      <c r="E19" s="84" t="s">
        <v>81</v>
      </c>
      <c r="F19" s="83" t="s">
        <v>82</v>
      </c>
      <c r="G19" s="85"/>
    </row>
    <row r="20" spans="1:7" ht="15">
      <c r="A20" s="86">
        <v>1</v>
      </c>
      <c r="B20" s="87">
        <v>1279.1399999999999</v>
      </c>
      <c r="C20" s="87">
        <v>7131.12</v>
      </c>
      <c r="D20" s="87">
        <v>8190.1</v>
      </c>
      <c r="E20" s="87">
        <v>16800</v>
      </c>
      <c r="F20" s="87">
        <f>+B20+C20-D20</f>
        <v>220.15999999999985</v>
      </c>
      <c r="G20" s="88"/>
    </row>
    <row r="23" spans="1:5" ht="90">
      <c r="A23" s="83" t="s">
        <v>77</v>
      </c>
      <c r="B23" s="83" t="s">
        <v>83</v>
      </c>
      <c r="C23" s="83" t="s">
        <v>84</v>
      </c>
      <c r="D23" s="83" t="s">
        <v>85</v>
      </c>
      <c r="E23" s="83" t="s">
        <v>86</v>
      </c>
    </row>
    <row r="24" spans="1:5" ht="15">
      <c r="A24" s="89">
        <v>1</v>
      </c>
      <c r="B24" s="90">
        <v>-39600</v>
      </c>
      <c r="C24" s="90">
        <f>+D20+E20</f>
        <v>24990.1</v>
      </c>
      <c r="D24" s="90">
        <v>4040</v>
      </c>
      <c r="E24" s="90">
        <f>+B24+C24-D24</f>
        <v>-18649.9</v>
      </c>
    </row>
    <row r="25" spans="1:5" ht="12.75">
      <c r="A25" s="35"/>
      <c r="B25" s="35"/>
      <c r="C25" s="91"/>
      <c r="D25" s="91"/>
      <c r="E25" s="49"/>
    </row>
    <row r="26" ht="12.75">
      <c r="B26" t="s">
        <v>87</v>
      </c>
    </row>
  </sheetData>
  <sheetProtection/>
  <mergeCells count="3">
    <mergeCell ref="A1:G2"/>
    <mergeCell ref="F3:G3"/>
    <mergeCell ref="C14:C16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2011-03-25T07:05:56Z</dcterms:created>
  <dcterms:modified xsi:type="dcterms:W3CDTF">2011-04-12T13:50:46Z</dcterms:modified>
  <cp:category/>
  <cp:version/>
  <cp:contentType/>
  <cp:contentStatus/>
</cp:coreProperties>
</file>