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'кап.рем.'!$3:$7</definedName>
  </definedNames>
  <calcPr fullCalcOnLoad="1"/>
</workbook>
</file>

<file path=xl/sharedStrings.xml><?xml version="1.0" encoding="utf-8"?>
<sst xmlns="http://schemas.openxmlformats.org/spreadsheetml/2006/main" count="97" uniqueCount="88">
  <si>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</si>
  <si>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</si>
  <si>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</si>
  <si>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7  по ул. Березовая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</si>
  <si>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</si>
  <si>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</si>
  <si>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</si>
  <si>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</si>
  <si>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</si>
  <si>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</si>
  <si>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</si>
  <si>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</si>
  <si>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</si>
  <si>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 xml:space="preserve"> ООО"ЦБИ" </t>
  </si>
  <si>
    <t>Горячее водоснабжение</t>
  </si>
  <si>
    <t>Холодное водоснабжение</t>
  </si>
  <si>
    <t xml:space="preserve"> 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</si>
  <si>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</si>
  <si>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</si>
  <si>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</si>
  <si>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</si>
  <si>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</si>
  <si>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Н/2008-59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</si>
  <si>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</si>
  <si>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</si>
  <si>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</si>
  <si>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</si>
  <si>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</si>
  <si>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 xml:space="preserve"> 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</si>
  <si>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</si>
  <si>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</si>
  <si>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услуги расчетно-кассовой службы</t>
  </si>
  <si>
    <t>т/о узлов учета теп/энергии</t>
  </si>
  <si>
    <t xml:space="preserve"> ООО"ПСФ"Энергорос"</t>
  </si>
  <si>
    <t>Общая задолженность по дому  на 01.01.2011г.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</si>
  <si>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</si>
  <si>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</si>
  <si>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</si>
  <si>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</si>
  <si>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7 по ул. Березовая с 01.01.2010г. по 31.12.2010г.</t>
  </si>
  <si>
    <t>№                             п/п</t>
  </si>
  <si>
    <t>Остаток на 01.01.2010г., тыс.руб.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</si>
  <si>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</si>
  <si>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</si>
  <si>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</si>
  <si>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</si>
  <si>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01.01.2011г.,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</si>
  <si>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</si>
  <si>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</si>
  <si>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23.41 тыс.</t>
    </r>
    <r>
      <rPr>
        <sz val="10"/>
        <rFont val="Arial Cyr"/>
        <family val="0"/>
      </rPr>
      <t xml:space="preserve"> рублей, в том числе:</t>
    </r>
  </si>
  <si>
    <t>подготовка дома к сезонной эксплуатации - 3.24 т.р.</t>
  </si>
  <si>
    <t>ремонт системы ЦО и ХВС - 5.78 т.р.</t>
  </si>
  <si>
    <t>устройство сливов - 1.2 т.р.</t>
  </si>
  <si>
    <t>ремонт канализации - 8.87 т.р.</t>
  </si>
  <si>
    <t>уборка мусора с чердака - 3.3 т.р.</t>
  </si>
  <si>
    <t>прочее - 1.02 т.р.</t>
  </si>
  <si>
    <t>Отчет о реализации программы капитального ремонта жилого фонда ООО "УЮТ-СЕРВИС" в соответствии с ФЗ № 185 за период с 01 января 2010г. по 31 декабря 2010г.  по адресу мкр.Сертолово-2, ул. Березовая, д. 7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</si>
  <si>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</si>
  <si>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</si>
  <si>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</si>
  <si>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</si>
  <si>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</si>
  <si>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</si>
  <si>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</si>
  <si>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</si>
  <si>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</si>
  <si>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</si>
  <si>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</si>
  <si>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</si>
  <si>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</si>
  <si>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</si>
  <si>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</si>
  <si>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</si>
  <si>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ул.Березовая,д.7</t>
  </si>
  <si>
    <t>установка прибора учета эл.энергии</t>
  </si>
  <si>
    <t>1 шт.</t>
  </si>
  <si>
    <t>Всего</t>
  </si>
  <si>
    <t>№ п/п</t>
  </si>
  <si>
    <t>Задолженность населения на 01.01.2010г., руб.</t>
  </si>
  <si>
    <t>Начислено за 2010 год, руб.</t>
  </si>
  <si>
    <t>Оплачено населением за 2010 год, руб.</t>
  </si>
  <si>
    <t>Доля МО Сертолово, руб.</t>
  </si>
  <si>
    <t>Задолженность населения на 01.01.2011г., руб.</t>
  </si>
  <si>
    <t>Остаток средств  на лицевом счете на 01.01.2010г., руб.</t>
  </si>
  <si>
    <t>Оплачено населением и МО Сертолово за 2010 год, руб.</t>
  </si>
  <si>
    <t>Израсходованно, руб.</t>
  </si>
  <si>
    <t>Остаток средств  на лицевом счете на 01.01.2011г., руб.</t>
  </si>
  <si>
    <t>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</si>
</sst>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4" fontId="7" fillId="0" borderId="15" xfId="0" applyNumberFormat="1" applyFont="1" applyBorder="1" applyAlignment="1">
      <alignment horizontal="right" vertical="top" wrapText="1"/>
    </xf>
    <xf numFmtId="4" fontId="8" fillId="0" borderId="15" xfId="0" applyNumberFormat="1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4" fontId="7" fillId="0" borderId="15" xfId="0" applyNumberFormat="1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4" fontId="5" fillId="0" borderId="17" xfId="0" applyNumberFormat="1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4" fontId="9" fillId="0" borderId="12" xfId="0" applyNumberFormat="1" applyFont="1" applyBorder="1" applyAlignment="1">
      <alignment horizontal="right" vertical="top" wrapText="1"/>
    </xf>
    <xf numFmtId="4" fontId="8" fillId="0" borderId="12" xfId="0" applyNumberFormat="1" applyFont="1" applyBorder="1" applyAlignment="1">
      <alignment vertical="top" wrapText="1"/>
    </xf>
    <xf numFmtId="4" fontId="8" fillId="0" borderId="12" xfId="0" applyNumberFormat="1" applyFont="1" applyBorder="1" applyAlignment="1">
      <alignment horizontal="right" vertical="top" wrapText="1"/>
    </xf>
    <xf numFmtId="0" fontId="12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4" fontId="5" fillId="0" borderId="15" xfId="0" applyNumberFormat="1" applyFont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9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35" fillId="0" borderId="0" xfId="52">
      <alignment/>
      <protection/>
    </xf>
    <xf numFmtId="0" fontId="35" fillId="0" borderId="19" xfId="52" applyBorder="1" applyAlignment="1">
      <alignment horizontal="center" vertical="center" wrapText="1"/>
      <protection/>
    </xf>
    <xf numFmtId="0" fontId="35" fillId="0" borderId="19" xfId="52" applyFont="1" applyBorder="1" applyAlignment="1">
      <alignment horizontal="center" vertical="center" wrapText="1"/>
      <protection/>
    </xf>
    <xf numFmtId="0" fontId="43" fillId="0" borderId="19" xfId="52" applyFont="1" applyBorder="1" applyAlignment="1">
      <alignment horizontal="center" vertical="center"/>
      <protection/>
    </xf>
    <xf numFmtId="0" fontId="35" fillId="0" borderId="0" xfId="52" applyBorder="1">
      <alignment/>
      <protection/>
    </xf>
    <xf numFmtId="0" fontId="16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9" fontId="0" fillId="0" borderId="1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2" fontId="16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16" fillId="0" borderId="17" xfId="0" applyFont="1" applyBorder="1" applyAlignment="1">
      <alignment/>
    </xf>
    <xf numFmtId="2" fontId="16" fillId="0" borderId="16" xfId="0" applyNumberFormat="1" applyFont="1" applyBorder="1" applyAlignment="1">
      <alignment horizontal="center"/>
    </xf>
    <xf numFmtId="2" fontId="16" fillId="0" borderId="17" xfId="61" applyNumberFormat="1" applyFont="1" applyBorder="1" applyAlignment="1">
      <alignment horizontal="center"/>
    </xf>
    <xf numFmtId="2" fontId="16" fillId="0" borderId="17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4" fontId="19" fillId="0" borderId="19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4" fontId="19" fillId="0" borderId="19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9" fillId="33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5" fillId="0" borderId="0" xfId="52" applyAlignment="1">
      <alignment horizontal="center"/>
      <protection/>
    </xf>
    <xf numFmtId="0" fontId="18" fillId="0" borderId="0" xfId="0" applyFont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7"/>
  <sheetViews>
    <sheetView tabSelected="1" zoomScalePageLayoutView="0" workbookViewId="0" topLeftCell="C5">
      <selection activeCell="C6" sqref="C6:I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625" style="36" customWidth="1"/>
    <col min="4" max="4" width="14.375" style="36" customWidth="1"/>
    <col min="5" max="5" width="11.875" style="36" customWidth="1"/>
    <col min="6" max="6" width="11.75390625" style="36" customWidth="1"/>
    <col min="7" max="7" width="12.625" style="36" customWidth="1"/>
    <col min="8" max="8" width="14.125" style="36" customWidth="1"/>
    <col min="9" max="9" width="24.375" style="36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2"/>
      <c r="D3" s="3"/>
      <c r="E3" s="4"/>
      <c r="F3" s="4"/>
      <c r="G3" s="4"/>
      <c r="H3" s="4"/>
      <c r="I3" s="5"/>
    </row>
    <row r="4" spans="3:9" ht="12.75" customHeight="1" hidden="1">
      <c r="C4" s="6"/>
      <c r="D4" s="6"/>
      <c r="E4" s="7"/>
      <c r="F4" s="7"/>
      <c r="G4" s="7"/>
      <c r="H4" s="7"/>
      <c r="I4" s="7"/>
    </row>
    <row r="5" spans="3:9" ht="12.75">
      <c r="C5" s="87" t="s">
        <v>1</v>
      </c>
      <c r="D5" s="87"/>
      <c r="E5" s="87"/>
      <c r="F5" s="87"/>
      <c r="G5" s="87"/>
      <c r="H5" s="87"/>
      <c r="I5" s="87"/>
    </row>
    <row r="6" spans="3:9" ht="12.75">
      <c r="C6" s="88" t="s">
        <v>2</v>
      </c>
      <c r="D6" s="88"/>
      <c r="E6" s="88"/>
      <c r="F6" s="88"/>
      <c r="G6" s="88"/>
      <c r="H6" s="88"/>
      <c r="I6" s="88"/>
    </row>
    <row r="7" spans="3:9" ht="13.5" thickBot="1">
      <c r="C7" s="88" t="s">
        <v>3</v>
      </c>
      <c r="D7" s="88"/>
      <c r="E7" s="88"/>
      <c r="F7" s="88"/>
      <c r="G7" s="88"/>
      <c r="H7" s="88"/>
      <c r="I7" s="88"/>
    </row>
    <row r="8" spans="3:9" ht="6" customHeight="1" hidden="1" thickBot="1">
      <c r="C8" s="89"/>
      <c r="D8" s="89"/>
      <c r="E8" s="89"/>
      <c r="F8" s="89"/>
      <c r="G8" s="89"/>
      <c r="H8" s="89"/>
      <c r="I8" s="89"/>
    </row>
    <row r="9" spans="3:9" ht="42.75" customHeight="1" thickBot="1">
      <c r="C9" s="8" t="s">
        <v>4</v>
      </c>
      <c r="D9" s="9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9" t="s">
        <v>10</v>
      </c>
    </row>
    <row r="10" spans="3:9" ht="12" customHeight="1" thickBot="1">
      <c r="C10" s="90" t="s">
        <v>11</v>
      </c>
      <c r="D10" s="91"/>
      <c r="E10" s="91"/>
      <c r="F10" s="91"/>
      <c r="G10" s="91"/>
      <c r="H10" s="91"/>
      <c r="I10" s="92"/>
    </row>
    <row r="11" spans="3:9" ht="12.75" customHeight="1" thickBot="1">
      <c r="C11" s="11" t="s">
        <v>12</v>
      </c>
      <c r="D11" s="12">
        <v>21458.84</v>
      </c>
      <c r="E11" s="13">
        <v>226337.79</v>
      </c>
      <c r="F11" s="13">
        <v>213679.4</v>
      </c>
      <c r="G11" s="13">
        <f>+F11</f>
        <v>213679.4</v>
      </c>
      <c r="H11" s="13">
        <f>+D11+E11-F11</f>
        <v>34117.23000000001</v>
      </c>
      <c r="I11" s="93" t="s">
        <v>13</v>
      </c>
    </row>
    <row r="12" spans="3:9" ht="13.5" customHeight="1" hidden="1" thickBot="1">
      <c r="C12" s="11" t="s">
        <v>14</v>
      </c>
      <c r="D12" s="12"/>
      <c r="E12" s="14"/>
      <c r="F12" s="14"/>
      <c r="G12" s="13">
        <f>+F12</f>
        <v>0</v>
      </c>
      <c r="H12" s="13">
        <f>+D12+E12-F12</f>
        <v>0</v>
      </c>
      <c r="I12" s="94"/>
    </row>
    <row r="13" spans="3:9" ht="13.5" customHeight="1" thickBot="1">
      <c r="C13" s="11" t="s">
        <v>15</v>
      </c>
      <c r="D13" s="12">
        <v>5656.71</v>
      </c>
      <c r="E13" s="15">
        <f>53253.54-1845.36</f>
        <v>51408.18</v>
      </c>
      <c r="F13" s="15">
        <v>48240.38</v>
      </c>
      <c r="G13" s="13">
        <f>+F13</f>
        <v>48240.38</v>
      </c>
      <c r="H13" s="13">
        <f>+D13+E13-F13</f>
        <v>8824.510000000002</v>
      </c>
      <c r="I13" s="93" t="s">
        <v>16</v>
      </c>
    </row>
    <row r="14" spans="3:9" ht="13.5" customHeight="1" thickBot="1">
      <c r="C14" s="11" t="s">
        <v>17</v>
      </c>
      <c r="D14" s="12">
        <v>1891.86</v>
      </c>
      <c r="E14" s="15">
        <f>17808.38-616.83</f>
        <v>17191.55</v>
      </c>
      <c r="F14" s="15">
        <v>16132.36</v>
      </c>
      <c r="G14" s="13">
        <f>+F14</f>
        <v>16132.36</v>
      </c>
      <c r="H14" s="13">
        <f>+D14+E14-F14</f>
        <v>2951.0499999999993</v>
      </c>
      <c r="I14" s="94"/>
    </row>
    <row r="15" spans="3:9" ht="13.5" thickBot="1">
      <c r="C15" s="16" t="s">
        <v>18</v>
      </c>
      <c r="D15" s="17">
        <f>SUM(D11:D14)</f>
        <v>29007.41</v>
      </c>
      <c r="E15" s="17">
        <f>SUM(E11:E14)</f>
        <v>294937.52</v>
      </c>
      <c r="F15" s="17">
        <f>SUM(F11:F14)</f>
        <v>278052.14</v>
      </c>
      <c r="G15" s="17">
        <f>SUM(G11:G14)</f>
        <v>278052.14</v>
      </c>
      <c r="H15" s="17">
        <f>SUM(H11:H14)</f>
        <v>45892.79000000001</v>
      </c>
      <c r="I15" s="18"/>
    </row>
    <row r="16" spans="3:9" ht="13.5" thickBot="1">
      <c r="C16" s="95" t="s">
        <v>19</v>
      </c>
      <c r="D16" s="96"/>
      <c r="E16" s="96"/>
      <c r="F16" s="96"/>
      <c r="G16" s="96"/>
      <c r="H16" s="96"/>
      <c r="I16" s="97"/>
    </row>
    <row r="17" spans="3:9" ht="48.75" customHeight="1" thickBot="1">
      <c r="C17" s="8" t="s">
        <v>4</v>
      </c>
      <c r="D17" s="9" t="s">
        <v>5</v>
      </c>
      <c r="E17" s="10" t="s">
        <v>6</v>
      </c>
      <c r="F17" s="10" t="s">
        <v>7</v>
      </c>
      <c r="G17" s="10" t="s">
        <v>8</v>
      </c>
      <c r="H17" s="10" t="s">
        <v>9</v>
      </c>
      <c r="I17" s="19" t="s">
        <v>20</v>
      </c>
    </row>
    <row r="18" spans="3:9" ht="19.5" customHeight="1" thickBot="1">
      <c r="C18" s="8" t="s">
        <v>21</v>
      </c>
      <c r="D18" s="20">
        <v>8870.43</v>
      </c>
      <c r="E18" s="21">
        <v>67440.96</v>
      </c>
      <c r="F18" s="21">
        <v>61418.26</v>
      </c>
      <c r="G18" s="21">
        <f aca="true" t="shared" si="0" ref="G18:G25">+F18</f>
        <v>61418.26</v>
      </c>
      <c r="H18" s="21">
        <f>+D18+E18-F18</f>
        <v>14893.130000000012</v>
      </c>
      <c r="I18" s="98" t="s">
        <v>22</v>
      </c>
    </row>
    <row r="19" spans="3:9" ht="17.25" customHeight="1" thickBot="1">
      <c r="C19" s="11" t="s">
        <v>23</v>
      </c>
      <c r="D19" s="12">
        <v>4304.04</v>
      </c>
      <c r="E19" s="13">
        <v>28504.32</v>
      </c>
      <c r="F19" s="13">
        <v>26242.01</v>
      </c>
      <c r="G19" s="22">
        <v>23409.56</v>
      </c>
      <c r="H19" s="21">
        <f aca="true" t="shared" si="1" ref="H19:H25">+D19+E19-F19</f>
        <v>6566.350000000002</v>
      </c>
      <c r="I19" s="99"/>
    </row>
    <row r="20" spans="3:9" ht="14.25" customHeight="1" thickBot="1">
      <c r="C20" s="11" t="s">
        <v>24</v>
      </c>
      <c r="D20" s="12">
        <v>2330.07</v>
      </c>
      <c r="E20" s="13">
        <v>17473.91</v>
      </c>
      <c r="F20" s="13">
        <v>15363.62</v>
      </c>
      <c r="G20" s="22">
        <f>4.04*1000</f>
        <v>4040</v>
      </c>
      <c r="H20" s="21">
        <f t="shared" si="1"/>
        <v>4440.359999999999</v>
      </c>
      <c r="I20" s="23"/>
    </row>
    <row r="21" spans="3:9" ht="45.75" hidden="1" thickBot="1">
      <c r="C21" s="11" t="s">
        <v>25</v>
      </c>
      <c r="D21" s="12"/>
      <c r="E21" s="13"/>
      <c r="F21" s="13"/>
      <c r="G21" s="21">
        <f t="shared" si="0"/>
        <v>0</v>
      </c>
      <c r="H21" s="21">
        <f t="shared" si="1"/>
        <v>0</v>
      </c>
      <c r="I21" s="23" t="s">
        <v>26</v>
      </c>
    </row>
    <row r="22" spans="3:9" ht="15.75" customHeight="1" thickBot="1">
      <c r="C22" s="11" t="s">
        <v>27</v>
      </c>
      <c r="D22" s="12">
        <v>1710.21</v>
      </c>
      <c r="E22" s="13">
        <v>20066.28</v>
      </c>
      <c r="F22" s="13">
        <v>17662.77</v>
      </c>
      <c r="G22" s="21">
        <f t="shared" si="0"/>
        <v>17662.77</v>
      </c>
      <c r="H22" s="21">
        <f t="shared" si="1"/>
        <v>4113.7199999999975</v>
      </c>
      <c r="I22" s="24" t="s">
        <v>28</v>
      </c>
    </row>
    <row r="23" spans="3:9" ht="25.5" customHeight="1" hidden="1" thickBot="1">
      <c r="C23" s="11" t="s">
        <v>29</v>
      </c>
      <c r="D23" s="12"/>
      <c r="E23" s="14"/>
      <c r="F23" s="14"/>
      <c r="G23" s="21">
        <f t="shared" si="0"/>
        <v>0</v>
      </c>
      <c r="H23" s="21">
        <f t="shared" si="1"/>
        <v>0</v>
      </c>
      <c r="I23" s="24" t="s">
        <v>30</v>
      </c>
    </row>
    <row r="24" spans="3:9" ht="28.5" customHeight="1" thickBot="1">
      <c r="C24" s="11" t="s">
        <v>31</v>
      </c>
      <c r="D24" s="12">
        <v>0</v>
      </c>
      <c r="E24" s="14">
        <f>11014.05-169.35</f>
        <v>10844.699999999999</v>
      </c>
      <c r="F24" s="14">
        <v>9002.21</v>
      </c>
      <c r="G24" s="21">
        <f t="shared" si="0"/>
        <v>9002.21</v>
      </c>
      <c r="H24" s="21">
        <f t="shared" si="1"/>
        <v>1842.4899999999998</v>
      </c>
      <c r="I24" s="24"/>
    </row>
    <row r="25" spans="3:9" ht="24.75" customHeight="1" thickBot="1">
      <c r="C25" s="11" t="s">
        <v>32</v>
      </c>
      <c r="D25" s="12">
        <v>608.85</v>
      </c>
      <c r="E25" s="15">
        <v>4185.84</v>
      </c>
      <c r="F25" s="15">
        <v>3848.37</v>
      </c>
      <c r="G25" s="21">
        <f t="shared" si="0"/>
        <v>3848.37</v>
      </c>
      <c r="H25" s="21">
        <f t="shared" si="1"/>
        <v>946.3200000000006</v>
      </c>
      <c r="I25" s="24" t="s">
        <v>33</v>
      </c>
    </row>
    <row r="26" spans="3:9" s="25" customFormat="1" ht="17.25" customHeight="1" thickBot="1">
      <c r="C26" s="11" t="s">
        <v>18</v>
      </c>
      <c r="D26" s="26">
        <f>SUM(D18:D25)</f>
        <v>17823.6</v>
      </c>
      <c r="E26" s="26">
        <f>SUM(E18:E25)</f>
        <v>148516.01</v>
      </c>
      <c r="F26" s="26">
        <f>SUM(F18:F25)</f>
        <v>133537.24</v>
      </c>
      <c r="G26" s="26">
        <f>SUM(G18:G25)</f>
        <v>119381.17000000001</v>
      </c>
      <c r="H26" s="26">
        <f>SUM(H18:H25)</f>
        <v>32802.37000000001</v>
      </c>
      <c r="I26" s="27"/>
    </row>
    <row r="27" spans="3:9" ht="12.75" customHeight="1" hidden="1">
      <c r="C27" s="28"/>
      <c r="D27" s="28"/>
      <c r="E27" s="28"/>
      <c r="F27" s="28"/>
      <c r="G27" s="28"/>
      <c r="H27" s="28"/>
      <c r="I27" s="28"/>
    </row>
    <row r="28" spans="3:9" ht="12.75" customHeight="1" hidden="1">
      <c r="C28" s="28"/>
      <c r="D28" s="28"/>
      <c r="E28" s="29"/>
      <c r="F28" s="28"/>
      <c r="G28" s="28"/>
      <c r="H28" s="28"/>
      <c r="I28" s="28"/>
    </row>
    <row r="29" spans="3:9" ht="12.75" customHeight="1" hidden="1">
      <c r="C29" s="28"/>
      <c r="D29" s="28"/>
      <c r="E29" s="28"/>
      <c r="F29" s="28"/>
      <c r="G29" s="28"/>
      <c r="H29" s="28"/>
      <c r="I29" s="28"/>
    </row>
    <row r="30" spans="3:9" ht="12.75" customHeight="1" hidden="1">
      <c r="C30" s="28"/>
      <c r="D30" s="28"/>
      <c r="E30" s="28"/>
      <c r="F30" s="28"/>
      <c r="G30" s="28"/>
      <c r="H30" s="28"/>
      <c r="I30" s="28"/>
    </row>
    <row r="31" spans="3:9" ht="12.75" customHeight="1" hidden="1">
      <c r="C31" s="28"/>
      <c r="D31" s="28"/>
      <c r="E31" s="28"/>
      <c r="F31" s="28"/>
      <c r="G31" s="28"/>
      <c r="H31" s="28"/>
      <c r="I31" s="28"/>
    </row>
    <row r="32" spans="3:9" ht="12.75" customHeight="1" hidden="1">
      <c r="C32" s="28"/>
      <c r="D32" s="28"/>
      <c r="E32" s="28"/>
      <c r="F32" s="28"/>
      <c r="G32" s="28"/>
      <c r="H32" s="28"/>
      <c r="I32" s="28"/>
    </row>
    <row r="33" spans="3:9" ht="12.75" customHeight="1" hidden="1">
      <c r="C33" s="28"/>
      <c r="D33" s="28"/>
      <c r="E33" s="28"/>
      <c r="F33" s="28"/>
      <c r="G33" s="28"/>
      <c r="H33" s="28"/>
      <c r="I33" s="28"/>
    </row>
    <row r="34" spans="3:9" ht="12.75" customHeight="1" hidden="1">
      <c r="C34" s="28"/>
      <c r="D34" s="28"/>
      <c r="E34" s="28"/>
      <c r="F34" s="28"/>
      <c r="G34" s="28"/>
      <c r="H34" s="28"/>
      <c r="I34" s="28"/>
    </row>
    <row r="35" spans="3:9" ht="21" customHeight="1">
      <c r="C35" s="30" t="s">
        <v>34</v>
      </c>
      <c r="D35" s="30"/>
      <c r="E35" s="30"/>
      <c r="F35" s="30"/>
      <c r="G35" s="30"/>
      <c r="H35" s="31">
        <f>+H15+H26</f>
        <v>78695.16000000002</v>
      </c>
      <c r="I35" s="28"/>
    </row>
    <row r="36" spans="3:9" ht="17.25" customHeight="1">
      <c r="C36" s="32" t="s">
        <v>35</v>
      </c>
      <c r="D36" s="32"/>
      <c r="E36" s="28"/>
      <c r="F36" s="28"/>
      <c r="G36" s="28"/>
      <c r="H36" s="28"/>
      <c r="I36" s="28"/>
    </row>
    <row r="37" spans="3:9" ht="12.75" customHeight="1">
      <c r="C37" s="33" t="s">
        <v>36</v>
      </c>
      <c r="D37" s="28"/>
      <c r="E37" s="28"/>
      <c r="F37" s="28"/>
      <c r="G37" s="28"/>
      <c r="H37" s="28"/>
      <c r="I37" s="28"/>
    </row>
  </sheetData>
  <sheetProtection/>
  <mergeCells count="9">
    <mergeCell ref="I13:I14"/>
    <mergeCell ref="C16:I16"/>
    <mergeCell ref="I18:I19"/>
    <mergeCell ref="C5:I5"/>
    <mergeCell ref="C6:I6"/>
    <mergeCell ref="C7:I7"/>
    <mergeCell ref="C8:I8"/>
    <mergeCell ref="C10:I10"/>
    <mergeCell ref="I11:I12"/>
  </mergeCells>
  <printOptions/>
  <pageMargins left="0.3937007874015748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="120" zoomScaleSheetLayoutView="120" zoomScalePageLayoutView="0" workbookViewId="0" topLeftCell="A1">
      <selection activeCell="D5" sqref="D5"/>
    </sheetView>
  </sheetViews>
  <sheetFormatPr defaultColWidth="9.00390625" defaultRowHeight="12.75"/>
  <cols>
    <col min="1" max="1" width="4.625" style="37" customWidth="1"/>
    <col min="2" max="2" width="13.25390625" style="37" customWidth="1"/>
    <col min="3" max="3" width="13.875" style="37" customWidth="1"/>
    <col min="4" max="4" width="14.00390625" style="37" customWidth="1"/>
    <col min="5" max="5" width="13.875" style="37" customWidth="1"/>
    <col min="6" max="6" width="14.875" style="37" customWidth="1"/>
    <col min="7" max="7" width="15.875" style="37" customWidth="1"/>
    <col min="8" max="8" width="13.75390625" style="37" customWidth="1"/>
    <col min="9" max="16384" width="9.125" style="37" customWidth="1"/>
  </cols>
  <sheetData>
    <row r="1" spans="1:8" ht="15">
      <c r="A1" s="100" t="s">
        <v>37</v>
      </c>
      <c r="B1" s="100"/>
      <c r="C1" s="100"/>
      <c r="D1" s="100"/>
      <c r="E1" s="100"/>
      <c r="F1" s="100"/>
      <c r="G1" s="100"/>
      <c r="H1" s="100"/>
    </row>
    <row r="2" spans="1:8" ht="15">
      <c r="A2" s="100" t="s">
        <v>38</v>
      </c>
      <c r="B2" s="100"/>
      <c r="C2" s="100"/>
      <c r="D2" s="100"/>
      <c r="E2" s="100"/>
      <c r="F2" s="100"/>
      <c r="G2" s="100"/>
      <c r="H2" s="100"/>
    </row>
    <row r="3" spans="1:8" ht="15">
      <c r="A3" s="100" t="s">
        <v>39</v>
      </c>
      <c r="B3" s="100"/>
      <c r="C3" s="100"/>
      <c r="D3" s="100"/>
      <c r="E3" s="100"/>
      <c r="F3" s="100"/>
      <c r="G3" s="100"/>
      <c r="H3" s="100"/>
    </row>
    <row r="4" spans="1:8" ht="60">
      <c r="A4" s="38" t="s">
        <v>40</v>
      </c>
      <c r="B4" s="39" t="s">
        <v>41</v>
      </c>
      <c r="C4" s="38" t="s">
        <v>42</v>
      </c>
      <c r="D4" s="38" t="s">
        <v>43</v>
      </c>
      <c r="E4" s="39" t="s">
        <v>44</v>
      </c>
      <c r="F4" s="39" t="s">
        <v>45</v>
      </c>
      <c r="G4" s="38" t="s">
        <v>46</v>
      </c>
      <c r="H4" s="38" t="s">
        <v>47</v>
      </c>
    </row>
    <row r="5" spans="1:8" ht="15">
      <c r="A5" s="40" t="s">
        <v>48</v>
      </c>
      <c r="B5" s="40">
        <v>-12.25</v>
      </c>
      <c r="C5" s="40">
        <v>28.5</v>
      </c>
      <c r="D5" s="40">
        <v>26.24</v>
      </c>
      <c r="E5" s="40">
        <v>0</v>
      </c>
      <c r="F5" s="40">
        <v>23.41</v>
      </c>
      <c r="G5" s="40">
        <v>6.57</v>
      </c>
      <c r="H5" s="40">
        <f>B5+C5+E5-F5</f>
        <v>-7.16</v>
      </c>
    </row>
    <row r="7" ht="15">
      <c r="A7" s="37" t="s">
        <v>49</v>
      </c>
    </row>
    <row r="8" ht="15">
      <c r="A8" s="37" t="s">
        <v>50</v>
      </c>
    </row>
    <row r="9" spans="1:5" ht="15">
      <c r="A9" s="37" t="s">
        <v>51</v>
      </c>
      <c r="C9" s="41"/>
      <c r="D9" s="41"/>
      <c r="E9" s="41"/>
    </row>
    <row r="10" ht="15">
      <c r="A10" s="37" t="s">
        <v>52</v>
      </c>
    </row>
    <row r="11" ht="15">
      <c r="A11" s="37" t="s">
        <v>53</v>
      </c>
    </row>
    <row r="12" ht="15">
      <c r="A12" s="37" t="s">
        <v>54</v>
      </c>
    </row>
    <row r="13" ht="15">
      <c r="A13" s="37" t="s">
        <v>55</v>
      </c>
    </row>
  </sheetData>
  <sheetProtection/>
  <mergeCells count="3">
    <mergeCell ref="A1:H1"/>
    <mergeCell ref="A2:H2"/>
    <mergeCell ref="A3:H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5.625" style="0" customWidth="1"/>
    <col min="2" max="2" width="18.253906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101" t="s">
        <v>56</v>
      </c>
      <c r="B1" s="101"/>
      <c r="C1" s="101"/>
      <c r="D1" s="101"/>
      <c r="E1" s="101"/>
      <c r="F1" s="101"/>
      <c r="G1" s="101"/>
      <c r="H1" s="42"/>
    </row>
    <row r="2" spans="1:7" ht="29.25" customHeight="1" thickBot="1">
      <c r="A2" s="102"/>
      <c r="B2" s="102"/>
      <c r="C2" s="102"/>
      <c r="D2" s="102"/>
      <c r="E2" s="102"/>
      <c r="F2" s="102"/>
      <c r="G2" s="102"/>
    </row>
    <row r="3" spans="1:8" ht="13.5" thickBot="1">
      <c r="A3" s="43"/>
      <c r="B3" s="44"/>
      <c r="C3" s="34"/>
      <c r="D3" s="44"/>
      <c r="E3" s="44"/>
      <c r="F3" s="103" t="s">
        <v>57</v>
      </c>
      <c r="G3" s="104"/>
      <c r="H3" s="44"/>
    </row>
    <row r="4" spans="1:8" ht="12.75">
      <c r="A4" s="45" t="s">
        <v>58</v>
      </c>
      <c r="B4" s="46" t="s">
        <v>59</v>
      </c>
      <c r="C4" s="45" t="s">
        <v>60</v>
      </c>
      <c r="D4" s="46" t="s">
        <v>61</v>
      </c>
      <c r="E4" s="47" t="s">
        <v>62</v>
      </c>
      <c r="F4" s="47"/>
      <c r="G4" s="47"/>
      <c r="H4" s="47" t="s">
        <v>63</v>
      </c>
    </row>
    <row r="5" spans="1:8" ht="12.75">
      <c r="A5" s="45" t="s">
        <v>64</v>
      </c>
      <c r="B5" s="46"/>
      <c r="C5" s="48"/>
      <c r="D5" s="46" t="s">
        <v>65</v>
      </c>
      <c r="E5" s="46" t="s">
        <v>66</v>
      </c>
      <c r="F5" s="46" t="s">
        <v>67</v>
      </c>
      <c r="G5" s="46" t="s">
        <v>68</v>
      </c>
      <c r="H5" s="46"/>
    </row>
    <row r="6" spans="1:8" ht="12.75">
      <c r="A6" s="45"/>
      <c r="B6" s="46"/>
      <c r="C6" s="48"/>
      <c r="D6" s="46" t="s">
        <v>69</v>
      </c>
      <c r="E6" s="46"/>
      <c r="F6" s="46" t="s">
        <v>70</v>
      </c>
      <c r="G6" s="46" t="s">
        <v>71</v>
      </c>
      <c r="H6" s="49"/>
    </row>
    <row r="7" spans="1:8" ht="13.5" thickBot="1">
      <c r="A7" s="50"/>
      <c r="B7" s="49"/>
      <c r="C7" s="35"/>
      <c r="D7" s="51"/>
      <c r="E7" s="49"/>
      <c r="F7" s="49"/>
      <c r="G7" s="46" t="s">
        <v>72</v>
      </c>
      <c r="H7" s="49"/>
    </row>
    <row r="8" spans="1:8" ht="12.75">
      <c r="A8" s="44"/>
      <c r="B8" s="52"/>
      <c r="C8" s="34"/>
      <c r="D8" s="44"/>
      <c r="E8" s="44"/>
      <c r="F8" s="44"/>
      <c r="G8" s="52"/>
      <c r="H8" s="52"/>
    </row>
    <row r="9" spans="1:8" ht="12.75">
      <c r="A9" s="46">
        <v>1</v>
      </c>
      <c r="B9" s="53" t="s">
        <v>73</v>
      </c>
      <c r="C9" s="45" t="s">
        <v>74</v>
      </c>
      <c r="D9" s="46" t="s">
        <v>75</v>
      </c>
      <c r="E9" s="54">
        <v>20.6</v>
      </c>
      <c r="F9" s="54">
        <f>E9*0.196</f>
        <v>4.0376</v>
      </c>
      <c r="G9" s="55">
        <f>+E9-F9</f>
        <v>16.5624</v>
      </c>
      <c r="H9" s="56"/>
    </row>
    <row r="10" spans="1:8" ht="12.75">
      <c r="A10" s="46"/>
      <c r="B10" s="53"/>
      <c r="C10" s="45"/>
      <c r="D10" s="46"/>
      <c r="E10" s="54"/>
      <c r="F10" s="54"/>
      <c r="G10" s="55"/>
      <c r="H10" s="56"/>
    </row>
    <row r="11" spans="1:8" ht="12.75">
      <c r="A11" s="46"/>
      <c r="B11" s="53"/>
      <c r="C11" s="57" t="s">
        <v>76</v>
      </c>
      <c r="D11" s="58"/>
      <c r="E11" s="59">
        <f>SUM(E9:E10)</f>
        <v>20.6</v>
      </c>
      <c r="F11" s="59">
        <f>SUM(F9:F10)</f>
        <v>4.0376</v>
      </c>
      <c r="G11" s="59">
        <f>SUM(G9:G10)</f>
        <v>16.5624</v>
      </c>
      <c r="H11" s="56"/>
    </row>
    <row r="12" spans="1:8" ht="13.5" thickBot="1">
      <c r="A12" s="60"/>
      <c r="B12" s="61"/>
      <c r="C12" s="62"/>
      <c r="D12" s="63"/>
      <c r="E12" s="64"/>
      <c r="F12" s="64"/>
      <c r="G12" s="65"/>
      <c r="H12" s="66"/>
    </row>
    <row r="13" spans="1:8" ht="12.75">
      <c r="A13" s="44"/>
      <c r="B13" s="52"/>
      <c r="C13" s="105"/>
      <c r="D13" s="67"/>
      <c r="E13" s="68"/>
      <c r="F13" s="69"/>
      <c r="G13" s="69"/>
      <c r="H13" s="70"/>
    </row>
    <row r="14" spans="1:8" ht="12.75">
      <c r="A14" s="49"/>
      <c r="B14" s="71" t="s">
        <v>18</v>
      </c>
      <c r="C14" s="106"/>
      <c r="D14" s="48"/>
      <c r="E14" s="72">
        <f>E11</f>
        <v>20.6</v>
      </c>
      <c r="F14" s="73">
        <f>+F11</f>
        <v>4.0376</v>
      </c>
      <c r="G14" s="74">
        <f>+E14-F14</f>
        <v>16.5624</v>
      </c>
      <c r="H14" s="56"/>
    </row>
    <row r="15" spans="1:8" ht="13.5" thickBot="1">
      <c r="A15" s="51"/>
      <c r="B15" s="75"/>
      <c r="C15" s="107"/>
      <c r="D15" s="76"/>
      <c r="E15" s="63"/>
      <c r="F15" s="77"/>
      <c r="G15" s="77"/>
      <c r="H15" s="77"/>
    </row>
    <row r="18" spans="1:7" ht="63.75" customHeight="1">
      <c r="A18" s="78" t="s">
        <v>77</v>
      </c>
      <c r="B18" s="78" t="s">
        <v>78</v>
      </c>
      <c r="C18" s="78" t="s">
        <v>79</v>
      </c>
      <c r="D18" s="78" t="s">
        <v>80</v>
      </c>
      <c r="E18" s="79" t="s">
        <v>81</v>
      </c>
      <c r="F18" s="78" t="s">
        <v>82</v>
      </c>
      <c r="G18" s="80"/>
    </row>
    <row r="19" spans="1:7" ht="15">
      <c r="A19" s="81">
        <v>1</v>
      </c>
      <c r="B19" s="82">
        <v>2330.07</v>
      </c>
      <c r="C19" s="82">
        <v>17473.91</v>
      </c>
      <c r="D19" s="82">
        <v>15363.62</v>
      </c>
      <c r="E19" s="82">
        <v>11200</v>
      </c>
      <c r="F19" s="82">
        <f>+B19+C19-D19</f>
        <v>4440.359999999999</v>
      </c>
      <c r="G19" s="83"/>
    </row>
    <row r="22" spans="1:5" ht="90">
      <c r="A22" s="78" t="s">
        <v>77</v>
      </c>
      <c r="B22" s="78" t="s">
        <v>83</v>
      </c>
      <c r="C22" s="78" t="s">
        <v>84</v>
      </c>
      <c r="D22" s="78" t="s">
        <v>85</v>
      </c>
      <c r="E22" s="78" t="s">
        <v>86</v>
      </c>
    </row>
    <row r="23" spans="1:5" ht="15">
      <c r="A23" s="84">
        <v>1</v>
      </c>
      <c r="B23" s="85">
        <v>-37600</v>
      </c>
      <c r="C23" s="85">
        <f>+D19+E19</f>
        <v>26563.620000000003</v>
      </c>
      <c r="D23" s="85">
        <v>4040</v>
      </c>
      <c r="E23" s="85">
        <f>+B23+C23-D23</f>
        <v>-15076.379999999997</v>
      </c>
    </row>
    <row r="24" spans="1:5" ht="12.75">
      <c r="A24" s="35"/>
      <c r="B24" s="35"/>
      <c r="C24" s="86"/>
      <c r="D24" s="86"/>
      <c r="E24" s="48"/>
    </row>
    <row r="25" ht="12.75">
      <c r="B25" t="s">
        <v>87</v>
      </c>
    </row>
  </sheetData>
  <sheetProtection/>
  <mergeCells count="3">
    <mergeCell ref="A1:G2"/>
    <mergeCell ref="F3:G3"/>
    <mergeCell ref="C13:C15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2011-03-25T07:03:39Z</dcterms:created>
  <dcterms:modified xsi:type="dcterms:W3CDTF">2011-04-12T12:37:05Z</dcterms:modified>
  <cp:category/>
  <cp:version/>
  <cp:contentType/>
  <cp:contentStatus/>
</cp:coreProperties>
</file>