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'кап.рем.'!$3:$7</definedName>
  </definedNames>
  <calcPr fullCalcOnLoad="1"/>
</workbook>
</file>

<file path=xl/sharedStrings.xml><?xml version="1.0" encoding="utf-8"?>
<sst xmlns="http://schemas.openxmlformats.org/spreadsheetml/2006/main" count="96" uniqueCount="87">
  <si>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</si>
  <si>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</si>
  <si>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</si>
  <si>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Березовая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</si>
  <si>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</si>
  <si>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</si>
  <si>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</si>
  <si>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</si>
  <si>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</si>
  <si>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</si>
  <si>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</si>
  <si>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</si>
  <si>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</si>
  <si>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 ООО"ЦБИ"</t>
  </si>
  <si>
    <t>Горячее водоснабжение</t>
  </si>
  <si>
    <t>Холодное водоснабжение</t>
  </si>
  <si>
    <t xml:space="preserve">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</si>
  <si>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</si>
  <si>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</si>
  <si>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</si>
  <si>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</si>
  <si>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</si>
  <si>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Н/2008-60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</si>
  <si>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</si>
  <si>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</si>
  <si>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</si>
  <si>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</si>
  <si>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</si>
  <si>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 xml:space="preserve"> 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</si>
  <si>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</si>
  <si>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</si>
  <si>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</si>
  <si>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</si>
  <si>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 xml:space="preserve">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</si>
  <si>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</si>
  <si>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</si>
  <si>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</si>
  <si>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</si>
  <si>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</si>
  <si>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8 по ул. Березовая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</si>
  <si>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</si>
  <si>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</si>
  <si>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</si>
  <si>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</si>
  <si>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</si>
  <si>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</si>
  <si>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</si>
  <si>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</si>
  <si>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</si>
  <si>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8.15</t>
    </r>
    <r>
      <rPr>
        <sz val="11"/>
        <color indexed="8"/>
        <rFont val="Calibri"/>
        <family val="2"/>
      </rPr>
      <t xml:space="preserve"> тыс.</t>
    </r>
    <r>
      <rPr>
        <sz val="11"/>
        <color indexed="8"/>
        <rFont val="Calibri"/>
        <family val="2"/>
      </rPr>
      <t xml:space="preserve"> рублей, в том числе:</t>
    </r>
  </si>
  <si>
    <t>восстановление тепловой изоляции в ТУ - 1.44 т.р.</t>
  </si>
  <si>
    <t>ремонт системы ЦО -2.3 т.р.</t>
  </si>
  <si>
    <t>ремонт электропроводки, замена ламп - 1.53 т.р.</t>
  </si>
  <si>
    <t>устройство сливов - 1.2 т.р.</t>
  </si>
  <si>
    <t>прочее - 1.68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</si>
  <si>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мкр.Сертолово-2, ул. Березовая, д. 8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</si>
  <si>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</si>
  <si>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</si>
  <si>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</si>
  <si>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</si>
  <si>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</si>
  <si>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</si>
  <si>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</si>
  <si>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</si>
  <si>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</si>
  <si>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</si>
  <si>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</si>
  <si>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</si>
  <si>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</si>
  <si>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</si>
  <si>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</si>
  <si>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</si>
  <si>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ул.Березовая,д.8</t>
  </si>
  <si>
    <t>установка прибора учета эл.энергии</t>
  </si>
  <si>
    <t>1 шт.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</si>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</sst>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right" vertical="top" wrapText="1"/>
    </xf>
    <xf numFmtId="0" fontId="13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6" fillId="0" borderId="0" xfId="52">
      <alignment/>
      <protection/>
    </xf>
    <xf numFmtId="0" fontId="36" fillId="0" borderId="16" xfId="52" applyBorder="1" applyAlignment="1">
      <alignment horizontal="center" vertical="center" wrapText="1"/>
      <protection/>
    </xf>
    <xf numFmtId="0" fontId="36" fillId="0" borderId="16" xfId="52" applyFont="1" applyBorder="1" applyAlignment="1">
      <alignment horizontal="center" vertical="center" wrapText="1"/>
      <protection/>
    </xf>
    <xf numFmtId="0" fontId="44" fillId="0" borderId="16" xfId="52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19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23" xfId="0" applyFont="1" applyBorder="1" applyAlignment="1">
      <alignment/>
    </xf>
    <xf numFmtId="2" fontId="19" fillId="0" borderId="21" xfId="0" applyNumberFormat="1" applyFont="1" applyBorder="1" applyAlignment="1">
      <alignment horizontal="center"/>
    </xf>
    <xf numFmtId="2" fontId="19" fillId="0" borderId="23" xfId="61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20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6" sqref="C6:I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125" style="35" customWidth="1"/>
    <col min="4" max="4" width="13.625" style="35" customWidth="1"/>
    <col min="5" max="5" width="11.125" style="35" customWidth="1"/>
    <col min="6" max="6" width="12.00390625" style="35" customWidth="1"/>
    <col min="7" max="7" width="13.25390625" style="35" customWidth="1"/>
    <col min="8" max="8" width="12.875" style="35" customWidth="1"/>
    <col min="9" max="9" width="22.75390625" style="35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97" t="s">
        <v>1</v>
      </c>
      <c r="D5" s="97"/>
      <c r="E5" s="97"/>
      <c r="F5" s="97"/>
      <c r="G5" s="97"/>
      <c r="H5" s="97"/>
      <c r="I5" s="97"/>
    </row>
    <row r="6" spans="3:9" ht="12.75">
      <c r="C6" s="98" t="s">
        <v>2</v>
      </c>
      <c r="D6" s="98"/>
      <c r="E6" s="98"/>
      <c r="F6" s="98"/>
      <c r="G6" s="98"/>
      <c r="H6" s="98"/>
      <c r="I6" s="98"/>
    </row>
    <row r="7" spans="3:9" ht="13.5" thickBot="1">
      <c r="C7" s="98" t="s">
        <v>3</v>
      </c>
      <c r="D7" s="98"/>
      <c r="E7" s="98"/>
      <c r="F7" s="98"/>
      <c r="G7" s="98"/>
      <c r="H7" s="98"/>
      <c r="I7" s="98"/>
    </row>
    <row r="8" spans="3:9" ht="6" customHeight="1" hidden="1" thickBot="1">
      <c r="C8" s="88"/>
      <c r="D8" s="88"/>
      <c r="E8" s="88"/>
      <c r="F8" s="88"/>
      <c r="G8" s="88"/>
      <c r="H8" s="88"/>
      <c r="I8" s="88"/>
    </row>
    <row r="9" spans="3:9" ht="48.7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89" t="s">
        <v>11</v>
      </c>
      <c r="D10" s="90"/>
      <c r="E10" s="90"/>
      <c r="F10" s="90"/>
      <c r="G10" s="90"/>
      <c r="H10" s="90"/>
      <c r="I10" s="99"/>
    </row>
    <row r="11" spans="3:9" ht="14.25" customHeight="1" thickBot="1">
      <c r="C11" s="11" t="s">
        <v>12</v>
      </c>
      <c r="D11" s="12">
        <v>18229.880000000005</v>
      </c>
      <c r="E11" s="13">
        <f>151512.12+68998.74</f>
        <v>220510.86</v>
      </c>
      <c r="F11" s="13">
        <v>221649.83</v>
      </c>
      <c r="G11" s="13">
        <f>+F11</f>
        <v>221649.83</v>
      </c>
      <c r="H11" s="13">
        <f>+D11+E11-F11</f>
        <v>17090.910000000003</v>
      </c>
      <c r="I11" s="91" t="s">
        <v>13</v>
      </c>
    </row>
    <row r="12" spans="3:9" ht="13.5" customHeight="1" hidden="1" thickBot="1">
      <c r="C12" s="11" t="s">
        <v>14</v>
      </c>
      <c r="D12" s="12">
        <v>0</v>
      </c>
      <c r="E12" s="14"/>
      <c r="F12" s="14"/>
      <c r="G12" s="13">
        <f>+F12</f>
        <v>0</v>
      </c>
      <c r="H12" s="13">
        <f>+D12+E12-F12</f>
        <v>0</v>
      </c>
      <c r="I12" s="92"/>
    </row>
    <row r="13" spans="3:9" ht="13.5" customHeight="1" thickBot="1">
      <c r="C13" s="11" t="s">
        <v>15</v>
      </c>
      <c r="D13" s="12">
        <v>5465.869999999995</v>
      </c>
      <c r="E13" s="14">
        <f>44391.6-924.61</f>
        <v>43466.99</v>
      </c>
      <c r="F13" s="14">
        <v>46986.88</v>
      </c>
      <c r="G13" s="13">
        <f>+F13</f>
        <v>46986.88</v>
      </c>
      <c r="H13" s="13">
        <f>+D13+E13-F13</f>
        <v>1945.979999999996</v>
      </c>
      <c r="I13" s="91" t="s">
        <v>16</v>
      </c>
    </row>
    <row r="14" spans="3:9" ht="13.5" customHeight="1" thickBot="1">
      <c r="C14" s="11" t="s">
        <v>17</v>
      </c>
      <c r="D14" s="12">
        <v>1828.3500000000022</v>
      </c>
      <c r="E14" s="14">
        <f>14844.83-307.39</f>
        <v>14537.44</v>
      </c>
      <c r="F14" s="14">
        <v>15715.02</v>
      </c>
      <c r="G14" s="13">
        <f>+F14</f>
        <v>15715.02</v>
      </c>
      <c r="H14" s="13">
        <f>+D14+E14-F14</f>
        <v>650.7700000000023</v>
      </c>
      <c r="I14" s="93"/>
    </row>
    <row r="15" spans="3:9" ht="13.5" thickBot="1">
      <c r="C15" s="11" t="s">
        <v>18</v>
      </c>
      <c r="D15" s="15">
        <f>SUM(D11:D14)</f>
        <v>25524.100000000002</v>
      </c>
      <c r="E15" s="15">
        <f>SUM(E11:E14)</f>
        <v>278515.29</v>
      </c>
      <c r="F15" s="15">
        <f>SUM(F11:F14)</f>
        <v>284351.73</v>
      </c>
      <c r="G15" s="15">
        <f>SUM(G11:G14)</f>
        <v>284351.73</v>
      </c>
      <c r="H15" s="15">
        <f>SUM(H11:H14)</f>
        <v>19687.660000000003</v>
      </c>
      <c r="I15" s="16"/>
    </row>
    <row r="16" spans="3:9" ht="13.5" customHeight="1" thickBot="1">
      <c r="C16" s="94" t="s">
        <v>19</v>
      </c>
      <c r="D16" s="94"/>
      <c r="E16" s="94"/>
      <c r="F16" s="94"/>
      <c r="G16" s="94"/>
      <c r="H16" s="94"/>
      <c r="I16" s="94"/>
    </row>
    <row r="17" spans="3:9" ht="48.75" customHeight="1" thickBot="1">
      <c r="C17" s="8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7" t="s">
        <v>20</v>
      </c>
    </row>
    <row r="18" spans="3:9" ht="17.25" customHeight="1" thickBot="1">
      <c r="C18" s="8" t="s">
        <v>21</v>
      </c>
      <c r="D18" s="18">
        <v>8619.19000000001</v>
      </c>
      <c r="E18" s="19">
        <v>64508.04</v>
      </c>
      <c r="F18" s="19">
        <v>68448.6</v>
      </c>
      <c r="G18" s="19">
        <f aca="true" t="shared" si="0" ref="G18:G25">+F18</f>
        <v>68448.6</v>
      </c>
      <c r="H18" s="19">
        <f>+D18+E18-F18</f>
        <v>4678.630000000005</v>
      </c>
      <c r="I18" s="95" t="s">
        <v>22</v>
      </c>
    </row>
    <row r="19" spans="3:9" ht="18.75" customHeight="1" thickBot="1">
      <c r="C19" s="11" t="s">
        <v>23</v>
      </c>
      <c r="D19" s="12">
        <v>4869.970000000001</v>
      </c>
      <c r="E19" s="13">
        <v>27205.68</v>
      </c>
      <c r="F19" s="13">
        <v>30095.32</v>
      </c>
      <c r="G19" s="20">
        <v>8146.99</v>
      </c>
      <c r="H19" s="19">
        <f aca="true" t="shared" si="1" ref="H19:H25">+D19+E19-F19</f>
        <v>1980.3300000000017</v>
      </c>
      <c r="I19" s="96"/>
    </row>
    <row r="20" spans="3:9" ht="13.5" thickBot="1">
      <c r="C20" s="21" t="s">
        <v>24</v>
      </c>
      <c r="D20" s="22">
        <v>4318.92</v>
      </c>
      <c r="E20" s="13">
        <v>15872.16</v>
      </c>
      <c r="F20" s="13">
        <v>18723.11</v>
      </c>
      <c r="G20" s="20">
        <f>4.04*1000</f>
        <v>4040</v>
      </c>
      <c r="H20" s="19">
        <f t="shared" si="1"/>
        <v>1467.9700000000012</v>
      </c>
      <c r="I20" s="23"/>
    </row>
    <row r="21" spans="3:9" ht="45.75" hidden="1" thickBot="1">
      <c r="C21" s="11" t="s">
        <v>25</v>
      </c>
      <c r="D21" s="12">
        <v>0</v>
      </c>
      <c r="E21" s="13"/>
      <c r="F21" s="13"/>
      <c r="G21" s="19">
        <f t="shared" si="0"/>
        <v>0</v>
      </c>
      <c r="H21" s="19">
        <f t="shared" si="1"/>
        <v>0</v>
      </c>
      <c r="I21" s="23" t="s">
        <v>26</v>
      </c>
    </row>
    <row r="22" spans="3:9" ht="17.25" customHeight="1" thickBot="1">
      <c r="C22" s="11" t="s">
        <v>27</v>
      </c>
      <c r="D22" s="12">
        <v>1732.6299999999992</v>
      </c>
      <c r="E22" s="13">
        <v>19193.88</v>
      </c>
      <c r="F22" s="13">
        <v>19534.47</v>
      </c>
      <c r="G22" s="19">
        <f t="shared" si="0"/>
        <v>19534.47</v>
      </c>
      <c r="H22" s="19">
        <f t="shared" si="1"/>
        <v>1392.0400000000009</v>
      </c>
      <c r="I22" s="24" t="s">
        <v>28</v>
      </c>
    </row>
    <row r="23" spans="3:9" ht="26.25" customHeight="1" hidden="1" thickBot="1">
      <c r="C23" s="11" t="s">
        <v>29</v>
      </c>
      <c r="D23" s="12">
        <v>0</v>
      </c>
      <c r="E23" s="25"/>
      <c r="F23" s="25"/>
      <c r="G23" s="19">
        <f t="shared" si="0"/>
        <v>0</v>
      </c>
      <c r="H23" s="19">
        <f t="shared" si="1"/>
        <v>0</v>
      </c>
      <c r="I23" s="24" t="s">
        <v>30</v>
      </c>
    </row>
    <row r="24" spans="3:9" ht="25.5" customHeight="1" thickBot="1">
      <c r="C24" s="21" t="s">
        <v>31</v>
      </c>
      <c r="D24" s="12">
        <v>0</v>
      </c>
      <c r="E24" s="25">
        <f>10245.85-121.35</f>
        <v>10124.5</v>
      </c>
      <c r="F24" s="25">
        <v>9423.55</v>
      </c>
      <c r="G24" s="19">
        <f t="shared" si="0"/>
        <v>9423.55</v>
      </c>
      <c r="H24" s="19">
        <f t="shared" si="1"/>
        <v>700.9500000000007</v>
      </c>
      <c r="I24" s="24"/>
    </row>
    <row r="25" spans="3:9" ht="16.5" customHeight="1" thickBot="1">
      <c r="C25" s="11" t="s">
        <v>32</v>
      </c>
      <c r="D25" s="12">
        <v>605.2199999999998</v>
      </c>
      <c r="E25" s="14">
        <v>4003.2</v>
      </c>
      <c r="F25" s="14">
        <v>4318</v>
      </c>
      <c r="G25" s="19">
        <f t="shared" si="0"/>
        <v>4318</v>
      </c>
      <c r="H25" s="19">
        <f t="shared" si="1"/>
        <v>290.4200000000001</v>
      </c>
      <c r="I25" s="24" t="s">
        <v>33</v>
      </c>
    </row>
    <row r="26" spans="3:9" s="27" customFormat="1" ht="17.25" customHeight="1" thickBot="1">
      <c r="C26" s="11" t="s">
        <v>18</v>
      </c>
      <c r="D26" s="15">
        <f>SUM(D18:D25)</f>
        <v>20145.930000000008</v>
      </c>
      <c r="E26" s="15">
        <f>SUM(E18:E25)</f>
        <v>140907.46000000002</v>
      </c>
      <c r="F26" s="15">
        <f>SUM(F18:F25)</f>
        <v>150543.05</v>
      </c>
      <c r="G26" s="15">
        <f>SUM(G18:G25)</f>
        <v>113911.61000000002</v>
      </c>
      <c r="H26" s="15">
        <f>SUM(H18:H25)</f>
        <v>10510.34000000001</v>
      </c>
      <c r="I26" s="26"/>
    </row>
    <row r="27" spans="3:9" ht="12.75" customHeight="1" hidden="1">
      <c r="C27" s="28"/>
      <c r="D27" s="28"/>
      <c r="E27" s="28"/>
      <c r="F27" s="28"/>
      <c r="G27" s="28"/>
      <c r="H27" s="28"/>
      <c r="I27" s="28"/>
    </row>
    <row r="28" spans="3:9" ht="12.75" customHeight="1" hidden="1">
      <c r="C28" s="28"/>
      <c r="D28" s="28"/>
      <c r="E28" s="29"/>
      <c r="F28" s="28"/>
      <c r="G28" s="28"/>
      <c r="H28" s="28"/>
      <c r="I28" s="28"/>
    </row>
    <row r="29" spans="3:9" ht="12.75" customHeight="1" hidden="1">
      <c r="C29" s="28"/>
      <c r="D29" s="28"/>
      <c r="E29" s="28"/>
      <c r="F29" s="28"/>
      <c r="G29" s="28"/>
      <c r="H29" s="28"/>
      <c r="I29" s="28"/>
    </row>
    <row r="30" spans="3:9" ht="12.75" customHeight="1" hidden="1">
      <c r="C30" s="28"/>
      <c r="D30" s="28"/>
      <c r="E30" s="28"/>
      <c r="F30" s="28"/>
      <c r="G30" s="28"/>
      <c r="H30" s="28"/>
      <c r="I30" s="28"/>
    </row>
    <row r="31" spans="3:9" ht="12.75" customHeight="1" hidden="1">
      <c r="C31" s="28"/>
      <c r="D31" s="28"/>
      <c r="E31" s="28"/>
      <c r="F31" s="28"/>
      <c r="G31" s="28"/>
      <c r="H31" s="28"/>
      <c r="I31" s="28"/>
    </row>
    <row r="32" spans="3:9" ht="12.75" customHeight="1" hidden="1">
      <c r="C32" s="28"/>
      <c r="D32" s="28"/>
      <c r="E32" s="28"/>
      <c r="F32" s="28"/>
      <c r="G32" s="28"/>
      <c r="H32" s="28"/>
      <c r="I32" s="28"/>
    </row>
    <row r="33" spans="3:9" ht="12.75" customHeight="1" hidden="1">
      <c r="C33" s="28"/>
      <c r="D33" s="28"/>
      <c r="E33" s="28"/>
      <c r="F33" s="28"/>
      <c r="G33" s="28"/>
      <c r="H33" s="28"/>
      <c r="I33" s="28"/>
    </row>
    <row r="34" spans="3:9" ht="12.75" customHeight="1" hidden="1">
      <c r="C34" s="28"/>
      <c r="D34" s="28"/>
      <c r="E34" s="28"/>
      <c r="F34" s="28"/>
      <c r="G34" s="28"/>
      <c r="H34" s="28"/>
      <c r="I34" s="28"/>
    </row>
    <row r="35" spans="3:9" ht="18" customHeight="1">
      <c r="C35" s="30" t="s">
        <v>34</v>
      </c>
      <c r="D35" s="30"/>
      <c r="E35" s="30"/>
      <c r="F35" s="30"/>
      <c r="G35" s="30"/>
      <c r="H35" s="31">
        <f>+H15+H26</f>
        <v>30198.000000000015</v>
      </c>
      <c r="I35" s="28"/>
    </row>
    <row r="36" spans="3:9" ht="15">
      <c r="C36" s="32" t="s">
        <v>35</v>
      </c>
      <c r="D36" s="32"/>
      <c r="E36" s="28"/>
      <c r="F36" s="28"/>
      <c r="G36" s="28"/>
      <c r="H36" s="28"/>
      <c r="I36" s="28"/>
    </row>
    <row r="37" spans="3:9" ht="12" customHeight="1">
      <c r="C37" s="33" t="s">
        <v>36</v>
      </c>
      <c r="D37" s="34"/>
      <c r="E37" s="7"/>
      <c r="F37" s="7"/>
      <c r="G37" s="7"/>
      <c r="H37" s="7"/>
      <c r="I37" s="7"/>
    </row>
  </sheetData>
  <sheetProtection/>
  <mergeCells count="9">
    <mergeCell ref="C5:I5"/>
    <mergeCell ref="C6:I6"/>
    <mergeCell ref="C7:I7"/>
    <mergeCell ref="C8:I8"/>
    <mergeCell ref="C10:I10"/>
    <mergeCell ref="I11:I12"/>
    <mergeCell ref="I13:I14"/>
    <mergeCell ref="C16:I16"/>
    <mergeCell ref="I18:I19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120" zoomScaleSheetLayoutView="120" zoomScalePageLayoutView="0" workbookViewId="0" topLeftCell="A1">
      <selection activeCell="A2" sqref="A2:H2"/>
    </sheetView>
  </sheetViews>
  <sheetFormatPr defaultColWidth="9.00390625" defaultRowHeight="12.75"/>
  <cols>
    <col min="1" max="1" width="4.625" style="36" customWidth="1"/>
    <col min="2" max="2" width="13.25390625" style="36" customWidth="1"/>
    <col min="3" max="3" width="13.875" style="36" customWidth="1"/>
    <col min="4" max="4" width="14.00390625" style="36" customWidth="1"/>
    <col min="5" max="5" width="13.875" style="36" customWidth="1"/>
    <col min="6" max="6" width="14.875" style="36" customWidth="1"/>
    <col min="7" max="7" width="15.875" style="36" customWidth="1"/>
    <col min="8" max="8" width="13.75390625" style="36" customWidth="1"/>
    <col min="9" max="16384" width="9.125" style="36" customWidth="1"/>
  </cols>
  <sheetData>
    <row r="1" spans="1:8" ht="15">
      <c r="A1" s="100" t="s">
        <v>37</v>
      </c>
      <c r="B1" s="100"/>
      <c r="C1" s="100"/>
      <c r="D1" s="100"/>
      <c r="E1" s="100"/>
      <c r="F1" s="100"/>
      <c r="G1" s="100"/>
      <c r="H1" s="100"/>
    </row>
    <row r="2" spans="1:8" ht="15">
      <c r="A2" s="100" t="s">
        <v>38</v>
      </c>
      <c r="B2" s="100"/>
      <c r="C2" s="100"/>
      <c r="D2" s="100"/>
      <c r="E2" s="100"/>
      <c r="F2" s="100"/>
      <c r="G2" s="100"/>
      <c r="H2" s="100"/>
    </row>
    <row r="3" spans="1:8" ht="15">
      <c r="A3" s="100" t="s">
        <v>39</v>
      </c>
      <c r="B3" s="100"/>
      <c r="C3" s="100"/>
      <c r="D3" s="100"/>
      <c r="E3" s="100"/>
      <c r="F3" s="100"/>
      <c r="G3" s="100"/>
      <c r="H3" s="100"/>
    </row>
    <row r="4" spans="1:8" ht="60">
      <c r="A4" s="37" t="s">
        <v>40</v>
      </c>
      <c r="B4" s="38" t="s">
        <v>41</v>
      </c>
      <c r="C4" s="38" t="s">
        <v>42</v>
      </c>
      <c r="D4" s="38" t="s">
        <v>43</v>
      </c>
      <c r="E4" s="38" t="s">
        <v>44</v>
      </c>
      <c r="F4" s="38" t="s">
        <v>45</v>
      </c>
      <c r="G4" s="38" t="s">
        <v>46</v>
      </c>
      <c r="H4" s="37" t="s">
        <v>47</v>
      </c>
    </row>
    <row r="5" spans="1:8" ht="15">
      <c r="A5" s="39" t="s">
        <v>48</v>
      </c>
      <c r="B5" s="39">
        <v>-16.21</v>
      </c>
      <c r="C5" s="39">
        <v>27.21</v>
      </c>
      <c r="D5" s="39">
        <v>30.1</v>
      </c>
      <c r="E5" s="39">
        <v>0</v>
      </c>
      <c r="F5" s="39">
        <v>8.15</v>
      </c>
      <c r="G5" s="39">
        <v>1.98</v>
      </c>
      <c r="H5" s="39">
        <f>B5+C5+E5-F5</f>
        <v>2.8499999999999996</v>
      </c>
    </row>
    <row r="7" ht="15">
      <c r="A7" s="36" t="s">
        <v>49</v>
      </c>
    </row>
    <row r="8" ht="15">
      <c r="A8" s="36" t="s">
        <v>50</v>
      </c>
    </row>
    <row r="9" spans="1:5" ht="15">
      <c r="A9" s="36" t="s">
        <v>51</v>
      </c>
      <c r="C9" s="40"/>
      <c r="D9" s="40"/>
      <c r="E9" s="40"/>
    </row>
    <row r="10" ht="15">
      <c r="A10" s="36" t="s">
        <v>52</v>
      </c>
    </row>
    <row r="11" ht="15">
      <c r="A11" s="36" t="s">
        <v>53</v>
      </c>
    </row>
    <row r="12" ht="15">
      <c r="A12" s="36" t="s">
        <v>54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1" t="s">
        <v>55</v>
      </c>
      <c r="B1" s="101"/>
      <c r="C1" s="101"/>
      <c r="D1" s="101"/>
      <c r="E1" s="101"/>
      <c r="F1" s="101"/>
      <c r="G1" s="101"/>
      <c r="H1" s="41"/>
    </row>
    <row r="2" spans="1:7" ht="29.25" customHeight="1" thickBot="1">
      <c r="A2" s="102"/>
      <c r="B2" s="102"/>
      <c r="C2" s="102"/>
      <c r="D2" s="102"/>
      <c r="E2" s="102"/>
      <c r="F2" s="102"/>
      <c r="G2" s="102"/>
    </row>
    <row r="3" spans="1:8" ht="13.5" thickBot="1">
      <c r="A3" s="42"/>
      <c r="B3" s="43"/>
      <c r="C3" s="44"/>
      <c r="D3" s="43"/>
      <c r="E3" s="43"/>
      <c r="F3" s="103" t="s">
        <v>56</v>
      </c>
      <c r="G3" s="104"/>
      <c r="H3" s="43"/>
    </row>
    <row r="4" spans="1:8" ht="12.75">
      <c r="A4" s="45" t="s">
        <v>57</v>
      </c>
      <c r="B4" s="46" t="s">
        <v>58</v>
      </c>
      <c r="C4" s="45" t="s">
        <v>59</v>
      </c>
      <c r="D4" s="46" t="s">
        <v>60</v>
      </c>
      <c r="E4" s="47" t="s">
        <v>61</v>
      </c>
      <c r="F4" s="47"/>
      <c r="G4" s="47"/>
      <c r="H4" s="47" t="s">
        <v>62</v>
      </c>
    </row>
    <row r="5" spans="1:8" ht="12.75">
      <c r="A5" s="45" t="s">
        <v>63</v>
      </c>
      <c r="B5" s="46"/>
      <c r="C5" s="48"/>
      <c r="D5" s="46" t="s">
        <v>64</v>
      </c>
      <c r="E5" s="46" t="s">
        <v>65</v>
      </c>
      <c r="F5" s="46" t="s">
        <v>66</v>
      </c>
      <c r="G5" s="46" t="s">
        <v>67</v>
      </c>
      <c r="H5" s="46"/>
    </row>
    <row r="6" spans="1:8" ht="12.75">
      <c r="A6" s="45"/>
      <c r="B6" s="46"/>
      <c r="C6" s="48"/>
      <c r="D6" s="46" t="s">
        <v>68</v>
      </c>
      <c r="E6" s="46"/>
      <c r="F6" s="46" t="s">
        <v>69</v>
      </c>
      <c r="G6" s="46" t="s">
        <v>70</v>
      </c>
      <c r="H6" s="49"/>
    </row>
    <row r="7" spans="1:8" ht="13.5" thickBot="1">
      <c r="A7" s="50"/>
      <c r="B7" s="49"/>
      <c r="C7" s="51"/>
      <c r="D7" s="52"/>
      <c r="E7" s="49"/>
      <c r="F7" s="49"/>
      <c r="G7" s="46" t="s">
        <v>71</v>
      </c>
      <c r="H7" s="49"/>
    </row>
    <row r="8" spans="1:8" ht="12.75">
      <c r="A8" s="43"/>
      <c r="B8" s="53"/>
      <c r="C8" s="44"/>
      <c r="D8" s="43"/>
      <c r="E8" s="43"/>
      <c r="F8" s="43"/>
      <c r="G8" s="53"/>
      <c r="H8" s="53"/>
    </row>
    <row r="9" spans="1:8" ht="12.75">
      <c r="A9" s="46">
        <v>1</v>
      </c>
      <c r="B9" s="54" t="s">
        <v>72</v>
      </c>
      <c r="C9" s="45" t="s">
        <v>73</v>
      </c>
      <c r="D9" s="46" t="s">
        <v>74</v>
      </c>
      <c r="E9" s="55">
        <v>20.6</v>
      </c>
      <c r="F9" s="55">
        <f>E9*0.196</f>
        <v>4.0376</v>
      </c>
      <c r="G9" s="56">
        <f>+E9-F9</f>
        <v>16.5624</v>
      </c>
      <c r="H9" s="57"/>
    </row>
    <row r="10" spans="1:8" ht="12.75">
      <c r="A10" s="46"/>
      <c r="B10" s="54"/>
      <c r="C10" s="45"/>
      <c r="D10" s="46"/>
      <c r="E10" s="55"/>
      <c r="F10" s="55"/>
      <c r="G10" s="56"/>
      <c r="H10" s="57"/>
    </row>
    <row r="11" spans="1:8" ht="12.75">
      <c r="A11" s="46"/>
      <c r="B11" s="54"/>
      <c r="C11" s="58" t="s">
        <v>75</v>
      </c>
      <c r="D11" s="59"/>
      <c r="E11" s="60">
        <f>SUM(E9:E10)</f>
        <v>20.6</v>
      </c>
      <c r="F11" s="60">
        <f>SUM(F9:F10)</f>
        <v>4.0376</v>
      </c>
      <c r="G11" s="60">
        <f>SUM(G9:G10)</f>
        <v>16.5624</v>
      </c>
      <c r="H11" s="57"/>
    </row>
    <row r="12" spans="1:8" ht="13.5" thickBot="1">
      <c r="A12" s="61"/>
      <c r="B12" s="62"/>
      <c r="C12" s="63"/>
      <c r="D12" s="64"/>
      <c r="E12" s="65"/>
      <c r="F12" s="65"/>
      <c r="G12" s="66"/>
      <c r="H12" s="67"/>
    </row>
    <row r="13" spans="1:8" ht="12.75">
      <c r="A13" s="43"/>
      <c r="B13" s="53"/>
      <c r="C13" s="105"/>
      <c r="D13" s="68"/>
      <c r="E13" s="69"/>
      <c r="F13" s="70"/>
      <c r="G13" s="70"/>
      <c r="H13" s="71"/>
    </row>
    <row r="14" spans="1:8" ht="12.75">
      <c r="A14" s="49"/>
      <c r="B14" s="72" t="s">
        <v>18</v>
      </c>
      <c r="C14" s="106"/>
      <c r="D14" s="48"/>
      <c r="E14" s="73">
        <f>E11</f>
        <v>20.6</v>
      </c>
      <c r="F14" s="74">
        <f>+F11</f>
        <v>4.0376</v>
      </c>
      <c r="G14" s="75">
        <f>+E14-F14</f>
        <v>16.5624</v>
      </c>
      <c r="H14" s="57"/>
    </row>
    <row r="15" spans="1:8" ht="13.5" thickBot="1">
      <c r="A15" s="52"/>
      <c r="B15" s="76"/>
      <c r="C15" s="107"/>
      <c r="D15" s="77"/>
      <c r="E15" s="64"/>
      <c r="F15" s="78"/>
      <c r="G15" s="78"/>
      <c r="H15" s="78"/>
    </row>
    <row r="18" spans="1:7" ht="72.75" customHeight="1">
      <c r="A18" s="79" t="s">
        <v>76</v>
      </c>
      <c r="B18" s="79" t="s">
        <v>77</v>
      </c>
      <c r="C18" s="79" t="s">
        <v>78</v>
      </c>
      <c r="D18" s="79" t="s">
        <v>79</v>
      </c>
      <c r="E18" s="80" t="s">
        <v>80</v>
      </c>
      <c r="F18" s="79" t="s">
        <v>81</v>
      </c>
      <c r="G18" s="81"/>
    </row>
    <row r="19" spans="1:7" ht="15">
      <c r="A19" s="82">
        <v>1</v>
      </c>
      <c r="B19" s="83">
        <v>4318.92</v>
      </c>
      <c r="C19" s="83">
        <v>15872.16</v>
      </c>
      <c r="D19" s="83">
        <v>18723.11</v>
      </c>
      <c r="E19" s="83">
        <v>10800</v>
      </c>
      <c r="F19" s="83">
        <f>+B19+C19-D19</f>
        <v>1467.9700000000012</v>
      </c>
      <c r="G19" s="84"/>
    </row>
    <row r="22" spans="1:5" ht="90">
      <c r="A22" s="79" t="s">
        <v>76</v>
      </c>
      <c r="B22" s="79" t="s">
        <v>82</v>
      </c>
      <c r="C22" s="79" t="s">
        <v>83</v>
      </c>
      <c r="D22" s="79" t="s">
        <v>84</v>
      </c>
      <c r="E22" s="79" t="s">
        <v>85</v>
      </c>
    </row>
    <row r="23" spans="1:5" ht="15">
      <c r="A23" s="85">
        <v>1</v>
      </c>
      <c r="B23" s="86">
        <v>-41900</v>
      </c>
      <c r="C23" s="86">
        <f>+D19+E19</f>
        <v>29523.11</v>
      </c>
      <c r="D23" s="86">
        <v>4040</v>
      </c>
      <c r="E23" s="86">
        <f>+B23+C23-D23</f>
        <v>-16416.89</v>
      </c>
    </row>
    <row r="24" spans="1:5" ht="12.75">
      <c r="A24" s="51"/>
      <c r="B24" s="51"/>
      <c r="C24" s="87"/>
      <c r="D24" s="87"/>
      <c r="E24" s="48"/>
    </row>
    <row r="25" ht="12.75">
      <c r="B25" t="s">
        <v>86</v>
      </c>
    </row>
    <row r="32" spans="1:5" ht="12.75">
      <c r="A32" s="51"/>
      <c r="B32" s="51"/>
      <c r="C32" s="87"/>
      <c r="D32" s="87"/>
      <c r="E32" s="48"/>
    </row>
  </sheetData>
  <sheetProtection/>
  <mergeCells count="3">
    <mergeCell ref="A1:G2"/>
    <mergeCell ref="F3:G3"/>
    <mergeCell ref="C13:C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2011-03-25T07:04:46Z</dcterms:created>
  <dcterms:modified xsi:type="dcterms:W3CDTF">2011-04-12T12:37:45Z</dcterms:modified>
  <cp:category/>
  <cp:version/>
  <cp:contentType/>
  <cp:contentStatus/>
</cp:coreProperties>
</file>