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<sst xmlns="http://schemas.openxmlformats.org/spreadsheetml/2006/main" count="106" uniqueCount="96">
  <si>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</si>
  <si>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</si>
  <si>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</si>
  <si>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Ларина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</si>
  <si>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</si>
  <si>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</si>
  <si>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</si>
  <si>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</si>
  <si>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</si>
  <si>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</si>
  <si>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</si>
  <si>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</si>
  <si>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</si>
  <si>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</si>
  <si>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</si>
  <si>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</si>
  <si>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</si>
  <si>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</si>
  <si>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</si>
  <si>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</si>
  <si>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</si>
  <si>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</si>
  <si>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</si>
  <si>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</si>
  <si>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</si>
  <si>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</si>
  <si>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</si>
  <si>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</si>
  <si>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</si>
  <si>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</si>
  <si>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</si>
  <si>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</si>
  <si>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</si>
  <si>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</si>
  <si>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</si>
  <si>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</si>
  <si>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</si>
  <si>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</si>
  <si>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ОАО "Аптека №193"</t>
  </si>
  <si>
    <t xml:space="preserve">Поступило от ОАО "Аптека № 193" за управление и содержание общедомового имущества 19807,32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</si>
  <si>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</si>
  <si>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</si>
  <si>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</si>
  <si>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</si>
  <si>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</si>
  <si>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№8  по ул. Ларина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</si>
  <si>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</si>
  <si>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</si>
  <si>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</si>
  <si>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</si>
  <si>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</si>
  <si>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</si>
  <si>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</si>
  <si>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</si>
  <si>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</si>
  <si>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128.79 </t>
    </r>
    <r>
      <rPr>
        <sz val="10"/>
        <rFont val="Arial Cyr"/>
        <family val="0"/>
      </rPr>
      <t>тыс.рублей, в том числе:</t>
    </r>
  </si>
  <si>
    <t>косметический ремонт подъезда после пожара - 54.47 т.р.</t>
  </si>
  <si>
    <t>остекление - 1.55 т.р.</t>
  </si>
  <si>
    <t>ремонт системы ЦО, ГВС, ХВС, замена, задвижек, труб, кранов - 20.51 т.р.</t>
  </si>
  <si>
    <t>электротехнические работы по пожару - 29.79 т.р.</t>
  </si>
  <si>
    <t>пожарная декларация - 8.71 т.р.</t>
  </si>
  <si>
    <t>очистка кровли и козырьков от снега - 3.73 т.р.</t>
  </si>
  <si>
    <t>окраска газ.труб, фасада, мусоропроводов - 2.3 т.р.</t>
  </si>
  <si>
    <t>прочее - 7.73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</si>
  <si>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Ларина,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</si>
  <si>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</si>
  <si>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</si>
  <si>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</si>
  <si>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</si>
  <si>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</si>
  <si>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</si>
  <si>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</si>
  <si>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</si>
  <si>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</si>
  <si>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</si>
  <si>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</si>
  <si>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</si>
  <si>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</si>
  <si>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</si>
  <si>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</si>
  <si>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</si>
  <si>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</si>
  <si>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установка прибора учета эл.энергии</t>
  </si>
  <si>
    <t>2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</si>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</sst>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0" fontId="36" fillId="0" borderId="0" xfId="52" applyFont="1">
      <alignment/>
      <protection/>
    </xf>
    <xf numFmtId="0" fontId="37" fillId="0" borderId="0" xfId="52" applyBorder="1">
      <alignment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7" fillId="0" borderId="0" xfId="52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6" customWidth="1"/>
    <col min="4" max="4" width="14.375" style="36" customWidth="1"/>
    <col min="5" max="5" width="11.875" style="36" customWidth="1"/>
    <col min="6" max="6" width="14.125" style="36" customWidth="1"/>
    <col min="7" max="7" width="12.125" style="36" customWidth="1"/>
    <col min="8" max="8" width="14.625" style="36" customWidth="1"/>
    <col min="9" max="9" width="22.75390625" style="3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3.5" thickBot="1">
      <c r="C7" s="97" t="s">
        <v>3</v>
      </c>
      <c r="D7" s="97"/>
      <c r="E7" s="97"/>
      <c r="F7" s="97"/>
      <c r="G7" s="97"/>
      <c r="H7" s="97"/>
      <c r="I7" s="97"/>
    </row>
    <row r="8" spans="3:9" ht="6" customHeight="1" hidden="1" thickBot="1">
      <c r="C8" s="98"/>
      <c r="D8" s="98"/>
      <c r="E8" s="98"/>
      <c r="F8" s="98"/>
      <c r="G8" s="98"/>
      <c r="H8" s="98"/>
      <c r="I8" s="9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9" t="s">
        <v>11</v>
      </c>
      <c r="D10" s="100"/>
      <c r="E10" s="100"/>
      <c r="F10" s="100"/>
      <c r="G10" s="100"/>
      <c r="H10" s="100"/>
      <c r="I10" s="101"/>
    </row>
    <row r="11" spans="3:9" ht="13.5" customHeight="1" thickBot="1">
      <c r="C11" s="12" t="s">
        <v>12</v>
      </c>
      <c r="D11" s="13">
        <v>47112.29999999993</v>
      </c>
      <c r="E11" s="14">
        <v>753731.68</v>
      </c>
      <c r="F11" s="14">
        <v>753062.38</v>
      </c>
      <c r="G11" s="14">
        <f>+F11</f>
        <v>753062.38</v>
      </c>
      <c r="H11" s="14">
        <f>+D11+E11-F11</f>
        <v>47781.59999999998</v>
      </c>
      <c r="I11" s="102" t="s">
        <v>13</v>
      </c>
    </row>
    <row r="12" spans="3:9" ht="13.5" customHeight="1" thickBot="1">
      <c r="C12" s="12" t="s">
        <v>14</v>
      </c>
      <c r="D12" s="13">
        <v>21697.8299999999</v>
      </c>
      <c r="E12" s="15">
        <f>520639.09+8670.51</f>
        <v>529309.6</v>
      </c>
      <c r="F12" s="15">
        <v>498181.17</v>
      </c>
      <c r="G12" s="14">
        <f>+F12</f>
        <v>498181.17</v>
      </c>
      <c r="H12" s="14">
        <f>+D12+E12-F12</f>
        <v>52826.25999999995</v>
      </c>
      <c r="I12" s="103"/>
    </row>
    <row r="13" spans="3:9" ht="13.5" customHeight="1" thickBot="1">
      <c r="C13" s="12" t="s">
        <v>15</v>
      </c>
      <c r="D13" s="13">
        <v>10638.220000000001</v>
      </c>
      <c r="E13" s="15">
        <f>186730.94-59.03</f>
        <v>186671.91</v>
      </c>
      <c r="F13" s="15">
        <v>183551.09</v>
      </c>
      <c r="G13" s="14">
        <f>+F13</f>
        <v>183551.09</v>
      </c>
      <c r="H13" s="14">
        <f>+D13+E13-F13</f>
        <v>13759.040000000008</v>
      </c>
      <c r="I13" s="102" t="s">
        <v>16</v>
      </c>
    </row>
    <row r="14" spans="3:9" ht="13.5" customHeight="1" thickBot="1">
      <c r="C14" s="12" t="s">
        <v>17</v>
      </c>
      <c r="D14" s="13">
        <v>5883.759999999995</v>
      </c>
      <c r="E14" s="15">
        <f>54326.28+928.18+62436.49-43.19</f>
        <v>117647.76</v>
      </c>
      <c r="F14" s="15">
        <f>61350.48+52091.56</f>
        <v>113442.04000000001</v>
      </c>
      <c r="G14" s="14">
        <f>+F14</f>
        <v>113442.04000000001</v>
      </c>
      <c r="H14" s="14">
        <f>+D14+E14-F14</f>
        <v>10089.479999999981</v>
      </c>
      <c r="I14" s="103"/>
    </row>
    <row r="15" spans="3:9" ht="13.5" thickBot="1">
      <c r="C15" s="12" t="s">
        <v>18</v>
      </c>
      <c r="D15" s="16">
        <f>SUM(D11:D14)</f>
        <v>85332.10999999983</v>
      </c>
      <c r="E15" s="16">
        <f>SUM(E11:E14)</f>
        <v>1587360.95</v>
      </c>
      <c r="F15" s="16">
        <f>SUM(F11:F14)</f>
        <v>1548236.6800000002</v>
      </c>
      <c r="G15" s="16">
        <f>SUM(G11:G14)</f>
        <v>1548236.6800000002</v>
      </c>
      <c r="H15" s="16">
        <f>SUM(H11:H14)</f>
        <v>124456.37999999992</v>
      </c>
      <c r="I15" s="17"/>
    </row>
    <row r="16" spans="3:9" ht="13.5" customHeight="1" thickBot="1">
      <c r="C16" s="100" t="s">
        <v>19</v>
      </c>
      <c r="D16" s="100"/>
      <c r="E16" s="100"/>
      <c r="F16" s="100"/>
      <c r="G16" s="100"/>
      <c r="H16" s="100"/>
      <c r="I16" s="100"/>
    </row>
    <row r="17" spans="3:9" ht="39.7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8" customHeight="1" thickBot="1">
      <c r="C18" s="9" t="s">
        <v>21</v>
      </c>
      <c r="D18" s="20">
        <v>30595.21000000002</v>
      </c>
      <c r="E18" s="21">
        <v>453326.3</v>
      </c>
      <c r="F18" s="21">
        <v>455207.1</v>
      </c>
      <c r="G18" s="21">
        <f aca="true" t="shared" si="0" ref="G18:G25">+F18</f>
        <v>455207.1</v>
      </c>
      <c r="H18" s="21">
        <f aca="true" t="shared" si="1" ref="H18:H25">+D18+E18-F18</f>
        <v>28714.410000000033</v>
      </c>
      <c r="I18" s="102" t="s">
        <v>22</v>
      </c>
    </row>
    <row r="19" spans="3:9" ht="18" customHeight="1" thickBot="1">
      <c r="C19" s="12" t="s">
        <v>23</v>
      </c>
      <c r="D19" s="13">
        <v>12111.130000000005</v>
      </c>
      <c r="E19" s="14">
        <v>155457.58</v>
      </c>
      <c r="F19" s="14">
        <v>157541.05</v>
      </c>
      <c r="G19" s="22">
        <v>128789.93</v>
      </c>
      <c r="H19" s="21">
        <f t="shared" si="1"/>
        <v>10027.660000000003</v>
      </c>
      <c r="I19" s="103"/>
    </row>
    <row r="20" spans="3:9" ht="13.5" thickBot="1">
      <c r="C20" s="18" t="s">
        <v>24</v>
      </c>
      <c r="D20" s="23">
        <v>10716.410000000003</v>
      </c>
      <c r="E20" s="14">
        <v>166989.5</v>
      </c>
      <c r="F20" s="14">
        <v>169490.09</v>
      </c>
      <c r="G20" s="22">
        <f>8.07*1000</f>
        <v>8070</v>
      </c>
      <c r="H20" s="21">
        <f t="shared" si="1"/>
        <v>8215.820000000007</v>
      </c>
      <c r="I20" s="24"/>
    </row>
    <row r="21" spans="3:9" ht="23.25" thickBot="1">
      <c r="C21" s="12" t="s">
        <v>25</v>
      </c>
      <c r="D21" s="13">
        <v>5297.9100000000035</v>
      </c>
      <c r="E21" s="14">
        <v>75607.62</v>
      </c>
      <c r="F21" s="14">
        <v>76140.97</v>
      </c>
      <c r="G21" s="21">
        <f t="shared" si="0"/>
        <v>76140.97</v>
      </c>
      <c r="H21" s="21">
        <f t="shared" si="1"/>
        <v>4764.559999999998</v>
      </c>
      <c r="I21" s="25" t="s">
        <v>26</v>
      </c>
    </row>
    <row r="22" spans="3:9" ht="13.5" thickBot="1">
      <c r="C22" s="12" t="s">
        <v>27</v>
      </c>
      <c r="D22" s="13">
        <v>4793.989999999998</v>
      </c>
      <c r="E22" s="14">
        <v>109436.21</v>
      </c>
      <c r="F22" s="14">
        <v>107509.09</v>
      </c>
      <c r="G22" s="21">
        <f t="shared" si="0"/>
        <v>107509.09</v>
      </c>
      <c r="H22" s="21">
        <f t="shared" si="1"/>
        <v>6721.110000000015</v>
      </c>
      <c r="I22" s="24" t="s">
        <v>28</v>
      </c>
    </row>
    <row r="23" spans="3:9" ht="24.75" customHeight="1" thickBot="1">
      <c r="C23" s="12" t="s">
        <v>29</v>
      </c>
      <c r="D23" s="13">
        <v>429.6700000000001</v>
      </c>
      <c r="E23" s="15">
        <v>6522.51</v>
      </c>
      <c r="F23" s="15">
        <v>6540.62</v>
      </c>
      <c r="G23" s="21">
        <f t="shared" si="0"/>
        <v>6540.62</v>
      </c>
      <c r="H23" s="21">
        <f t="shared" si="1"/>
        <v>411.5600000000004</v>
      </c>
      <c r="I23" s="24" t="s">
        <v>30</v>
      </c>
    </row>
    <row r="24" spans="3:9" ht="15" customHeight="1" thickBot="1">
      <c r="C24" s="18" t="s">
        <v>31</v>
      </c>
      <c r="D24" s="13">
        <v>0</v>
      </c>
      <c r="E24" s="15">
        <f>77997.71-2176.74</f>
        <v>75820.97</v>
      </c>
      <c r="F24" s="15">
        <v>70704.88</v>
      </c>
      <c r="G24" s="21">
        <f t="shared" si="0"/>
        <v>70704.88</v>
      </c>
      <c r="H24" s="21">
        <f t="shared" si="1"/>
        <v>5116.0899999999965</v>
      </c>
      <c r="I24" s="24"/>
    </row>
    <row r="25" spans="3:9" ht="14.25" customHeight="1" thickBot="1">
      <c r="C25" s="12" t="s">
        <v>32</v>
      </c>
      <c r="D25" s="26">
        <v>0</v>
      </c>
      <c r="E25" s="15">
        <v>54718.2</v>
      </c>
      <c r="F25" s="15">
        <v>51560.49</v>
      </c>
      <c r="G25" s="21">
        <f t="shared" si="0"/>
        <v>51560.49</v>
      </c>
      <c r="H25" s="15">
        <f t="shared" si="1"/>
        <v>3157.709999999999</v>
      </c>
      <c r="I25" s="27" t="s">
        <v>33</v>
      </c>
    </row>
    <row r="26" spans="3:9" s="29" customFormat="1" ht="17.25" customHeight="1" thickBot="1">
      <c r="C26" s="12" t="s">
        <v>18</v>
      </c>
      <c r="D26" s="16">
        <f>SUM(D18:D25)</f>
        <v>63944.32000000003</v>
      </c>
      <c r="E26" s="16">
        <f>SUM(E18:E25)</f>
        <v>1097878.89</v>
      </c>
      <c r="F26" s="16">
        <f>SUM(F18:F25)</f>
        <v>1094694.2899999998</v>
      </c>
      <c r="G26" s="16">
        <f>SUM(G18:G25)</f>
        <v>904523.08</v>
      </c>
      <c r="H26" s="16">
        <f>SUM(H18:H25)</f>
        <v>67128.92000000004</v>
      </c>
      <c r="I26" s="28"/>
    </row>
    <row r="27" spans="3:9" ht="13.5" customHeight="1" thickBot="1">
      <c r="C27" s="104" t="s">
        <v>34</v>
      </c>
      <c r="D27" s="104"/>
      <c r="E27" s="104"/>
      <c r="F27" s="104"/>
      <c r="G27" s="104"/>
      <c r="H27" s="104"/>
      <c r="I27" s="104"/>
    </row>
    <row r="28" spans="3:9" ht="26.25" customHeight="1" thickBot="1">
      <c r="C28" s="30" t="s">
        <v>35</v>
      </c>
      <c r="D28" s="105" t="s">
        <v>36</v>
      </c>
      <c r="E28" s="106"/>
      <c r="F28" s="106"/>
      <c r="G28" s="106"/>
      <c r="H28" s="107"/>
      <c r="I28" s="31" t="s">
        <v>37</v>
      </c>
    </row>
    <row r="29" spans="3:9" ht="25.5" customHeight="1" thickBot="1">
      <c r="C29" s="32" t="s">
        <v>38</v>
      </c>
      <c r="D29" s="105" t="s">
        <v>39</v>
      </c>
      <c r="E29" s="106"/>
      <c r="F29" s="106"/>
      <c r="G29" s="106"/>
      <c r="H29" s="107"/>
      <c r="I29" s="33" t="s">
        <v>38</v>
      </c>
    </row>
    <row r="30" spans="3:8" ht="14.25" customHeight="1">
      <c r="C30" s="34" t="s">
        <v>40</v>
      </c>
      <c r="D30" s="34"/>
      <c r="E30" s="34"/>
      <c r="F30" s="34"/>
      <c r="G30" s="34"/>
      <c r="H30" s="35">
        <f>+H15+H26+H28+H29</f>
        <v>191585.29999999996</v>
      </c>
    </row>
    <row r="31" spans="3:4" ht="15">
      <c r="C31" s="37" t="s">
        <v>41</v>
      </c>
      <c r="D31" s="37"/>
    </row>
    <row r="32" spans="3:9" ht="12.75" customHeight="1">
      <c r="C32" s="38" t="s">
        <v>42</v>
      </c>
      <c r="D32" s="39"/>
      <c r="E32" s="39"/>
      <c r="F32" s="39"/>
      <c r="G32" s="39"/>
      <c r="H32" s="39"/>
      <c r="I32" s="39"/>
    </row>
    <row r="34" spans="3:9" ht="12.75">
      <c r="C34" s="1"/>
      <c r="D34" s="1"/>
      <c r="E34" s="1"/>
      <c r="F34" s="1"/>
      <c r="G34" s="1"/>
      <c r="H34" s="1"/>
      <c r="I34" s="1"/>
    </row>
  </sheetData>
  <sheetProtection/>
  <mergeCells count="12">
    <mergeCell ref="I13:I14"/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0" customWidth="1"/>
    <col min="2" max="2" width="13.25390625" style="40" customWidth="1"/>
    <col min="3" max="3" width="13.875" style="40" customWidth="1"/>
    <col min="4" max="4" width="14.00390625" style="40" customWidth="1"/>
    <col min="5" max="5" width="13.875" style="40" customWidth="1"/>
    <col min="6" max="6" width="14.875" style="40" customWidth="1"/>
    <col min="7" max="7" width="15.875" style="40" customWidth="1"/>
    <col min="8" max="8" width="14.25390625" style="40" customWidth="1"/>
    <col min="9" max="16384" width="9.125" style="40" customWidth="1"/>
  </cols>
  <sheetData>
    <row r="1" spans="1:8" ht="15">
      <c r="A1" s="108" t="s">
        <v>43</v>
      </c>
      <c r="B1" s="108"/>
      <c r="C1" s="108"/>
      <c r="D1" s="108"/>
      <c r="E1" s="108"/>
      <c r="F1" s="108"/>
      <c r="G1" s="108"/>
      <c r="H1" s="108"/>
    </row>
    <row r="2" spans="1:8" ht="15">
      <c r="A2" s="108" t="s">
        <v>44</v>
      </c>
      <c r="B2" s="108"/>
      <c r="C2" s="108"/>
      <c r="D2" s="108"/>
      <c r="E2" s="108"/>
      <c r="F2" s="108"/>
      <c r="G2" s="108"/>
      <c r="H2" s="108"/>
    </row>
    <row r="3" spans="1:8" ht="15">
      <c r="A3" s="108" t="s">
        <v>45</v>
      </c>
      <c r="B3" s="108"/>
      <c r="C3" s="108"/>
      <c r="D3" s="108"/>
      <c r="E3" s="108"/>
      <c r="F3" s="108"/>
      <c r="G3" s="108"/>
      <c r="H3" s="108"/>
    </row>
    <row r="4" spans="1:8" ht="60">
      <c r="A4" s="41" t="s">
        <v>46</v>
      </c>
      <c r="B4" s="42" t="s">
        <v>47</v>
      </c>
      <c r="C4" s="42" t="s">
        <v>48</v>
      </c>
      <c r="D4" s="42" t="s">
        <v>49</v>
      </c>
      <c r="E4" s="42" t="s">
        <v>50</v>
      </c>
      <c r="F4" s="42" t="s">
        <v>51</v>
      </c>
      <c r="G4" s="42" t="s">
        <v>52</v>
      </c>
      <c r="H4" s="41" t="s">
        <v>53</v>
      </c>
    </row>
    <row r="5" spans="1:8" ht="15">
      <c r="A5" s="43" t="s">
        <v>54</v>
      </c>
      <c r="B5" s="43">
        <v>-118.22</v>
      </c>
      <c r="C5" s="43">
        <v>155.46</v>
      </c>
      <c r="D5" s="43">
        <v>157.54</v>
      </c>
      <c r="E5" s="43">
        <v>4.32</v>
      </c>
      <c r="F5" s="43">
        <v>128.79</v>
      </c>
      <c r="G5" s="43">
        <v>10.03</v>
      </c>
      <c r="H5" s="43">
        <f>B5+C5+E5-F5</f>
        <v>-87.22999999999999</v>
      </c>
    </row>
    <row r="7" ht="15">
      <c r="A7" s="40" t="s">
        <v>55</v>
      </c>
    </row>
    <row r="8" ht="15">
      <c r="A8" s="40" t="s">
        <v>56</v>
      </c>
    </row>
    <row r="9" ht="15">
      <c r="A9" s="40" t="s">
        <v>57</v>
      </c>
    </row>
    <row r="10" ht="15">
      <c r="A10" s="44" t="s">
        <v>58</v>
      </c>
    </row>
    <row r="11" spans="1:5" ht="15">
      <c r="A11" s="40" t="s">
        <v>59</v>
      </c>
      <c r="C11" s="45"/>
      <c r="D11" s="45"/>
      <c r="E11" s="45"/>
    </row>
    <row r="12" spans="1:5" ht="15">
      <c r="A12" s="40" t="s">
        <v>60</v>
      </c>
      <c r="C12" s="45"/>
      <c r="D12" s="45"/>
      <c r="E12" s="45"/>
    </row>
    <row r="13" spans="1:5" ht="15">
      <c r="A13" s="40" t="s">
        <v>61</v>
      </c>
      <c r="C13" s="45"/>
      <c r="D13" s="45"/>
      <c r="E13" s="45"/>
    </row>
    <row r="14" ht="15">
      <c r="A14" s="40" t="s">
        <v>62</v>
      </c>
    </row>
    <row r="15" ht="15">
      <c r="A15" s="40" t="s">
        <v>63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9" t="s">
        <v>64</v>
      </c>
      <c r="B1" s="109"/>
      <c r="C1" s="109"/>
      <c r="D1" s="109"/>
      <c r="E1" s="109"/>
      <c r="F1" s="109"/>
      <c r="G1" s="109"/>
      <c r="H1" s="46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thickBot="1">
      <c r="A3" s="47"/>
      <c r="B3" s="48"/>
      <c r="C3" s="49"/>
      <c r="D3" s="48"/>
      <c r="E3" s="48"/>
      <c r="F3" s="111" t="s">
        <v>65</v>
      </c>
      <c r="G3" s="112"/>
      <c r="H3" s="48"/>
    </row>
    <row r="4" spans="1:8" ht="12.75">
      <c r="A4" s="50" t="s">
        <v>66</v>
      </c>
      <c r="B4" s="51" t="s">
        <v>67</v>
      </c>
      <c r="C4" s="50" t="s">
        <v>68</v>
      </c>
      <c r="D4" s="51" t="s">
        <v>69</v>
      </c>
      <c r="E4" s="52" t="s">
        <v>70</v>
      </c>
      <c r="F4" s="52"/>
      <c r="G4" s="52"/>
      <c r="H4" s="52" t="s">
        <v>71</v>
      </c>
    </row>
    <row r="5" spans="1:8" ht="12.75">
      <c r="A5" s="50" t="s">
        <v>72</v>
      </c>
      <c r="B5" s="51"/>
      <c r="C5" s="53"/>
      <c r="D5" s="51" t="s">
        <v>73</v>
      </c>
      <c r="E5" s="51" t="s">
        <v>74</v>
      </c>
      <c r="F5" s="51" t="s">
        <v>75</v>
      </c>
      <c r="G5" s="51" t="s">
        <v>76</v>
      </c>
      <c r="H5" s="51"/>
    </row>
    <row r="6" spans="1:8" ht="12.75">
      <c r="A6" s="50"/>
      <c r="B6" s="51"/>
      <c r="C6" s="53"/>
      <c r="D6" s="51" t="s">
        <v>77</v>
      </c>
      <c r="E6" s="51"/>
      <c r="F6" s="51" t="s">
        <v>78</v>
      </c>
      <c r="G6" s="51" t="s">
        <v>79</v>
      </c>
      <c r="H6" s="54"/>
    </row>
    <row r="7" spans="1:8" ht="12.75">
      <c r="A7" s="55"/>
      <c r="B7" s="54"/>
      <c r="C7" s="56"/>
      <c r="D7" s="54"/>
      <c r="E7" s="54"/>
      <c r="F7" s="54"/>
      <c r="G7" s="51" t="s">
        <v>80</v>
      </c>
      <c r="H7" s="54"/>
    </row>
    <row r="8" spans="1:8" ht="13.5" thickBot="1">
      <c r="A8" s="57"/>
      <c r="B8" s="58"/>
      <c r="C8" s="59"/>
      <c r="D8" s="58"/>
      <c r="E8" s="58"/>
      <c r="F8" s="58"/>
      <c r="G8" s="58"/>
      <c r="H8" s="58"/>
    </row>
    <row r="9" spans="1:8" ht="12.75">
      <c r="A9" s="48"/>
      <c r="B9" s="60"/>
      <c r="C9" s="49"/>
      <c r="D9" s="48"/>
      <c r="E9" s="48"/>
      <c r="F9" s="48"/>
      <c r="G9" s="60"/>
      <c r="H9" s="60"/>
    </row>
    <row r="10" spans="1:8" ht="12.75">
      <c r="A10" s="51">
        <v>1</v>
      </c>
      <c r="B10" s="61" t="s">
        <v>81</v>
      </c>
      <c r="C10" s="50" t="s">
        <v>82</v>
      </c>
      <c r="D10" s="51" t="s">
        <v>83</v>
      </c>
      <c r="E10" s="62">
        <v>41.2</v>
      </c>
      <c r="F10" s="62">
        <f>E10*0.1958</f>
        <v>8.06696</v>
      </c>
      <c r="G10" s="63">
        <f>+E10-F10</f>
        <v>33.13304</v>
      </c>
      <c r="H10" s="64"/>
    </row>
    <row r="11" spans="1:8" ht="12.75">
      <c r="A11" s="51"/>
      <c r="B11" s="61"/>
      <c r="C11" s="50"/>
      <c r="D11" s="51"/>
      <c r="E11" s="65"/>
      <c r="F11" s="62"/>
      <c r="G11" s="63"/>
      <c r="H11" s="64"/>
    </row>
    <row r="12" spans="1:8" ht="12.75">
      <c r="A12" s="51"/>
      <c r="B12" s="61"/>
      <c r="C12" s="66" t="s">
        <v>84</v>
      </c>
      <c r="D12" s="67"/>
      <c r="E12" s="68">
        <f>SUM(E10:E11)</f>
        <v>41.2</v>
      </c>
      <c r="F12" s="68">
        <f>SUM(F10:F11)</f>
        <v>8.06696</v>
      </c>
      <c r="G12" s="68">
        <f>SUM(G10:G11)</f>
        <v>33.13304</v>
      </c>
      <c r="H12" s="64"/>
    </row>
    <row r="13" spans="1:8" ht="13.5" thickBot="1">
      <c r="A13" s="69"/>
      <c r="B13" s="70"/>
      <c r="C13" s="71"/>
      <c r="D13" s="72"/>
      <c r="E13" s="73"/>
      <c r="F13" s="73"/>
      <c r="G13" s="74"/>
      <c r="H13" s="75"/>
    </row>
    <row r="14" spans="1:8" ht="12.75">
      <c r="A14" s="48"/>
      <c r="B14" s="60"/>
      <c r="C14" s="113"/>
      <c r="D14" s="76"/>
      <c r="E14" s="77"/>
      <c r="F14" s="78"/>
      <c r="G14" s="78"/>
      <c r="H14" s="79"/>
    </row>
    <row r="15" spans="1:8" ht="12.75">
      <c r="A15" s="54"/>
      <c r="B15" s="80" t="s">
        <v>18</v>
      </c>
      <c r="C15" s="114"/>
      <c r="D15" s="53"/>
      <c r="E15" s="81">
        <f>E12</f>
        <v>41.2</v>
      </c>
      <c r="F15" s="82">
        <f>+F12</f>
        <v>8.06696</v>
      </c>
      <c r="G15" s="83">
        <f>+E15-F15</f>
        <v>33.13304</v>
      </c>
      <c r="H15" s="64"/>
    </row>
    <row r="16" spans="1:8" ht="13.5" thickBot="1">
      <c r="A16" s="58"/>
      <c r="B16" s="84"/>
      <c r="C16" s="115"/>
      <c r="D16" s="85"/>
      <c r="E16" s="72"/>
      <c r="F16" s="86"/>
      <c r="G16" s="86"/>
      <c r="H16" s="86"/>
    </row>
    <row r="19" spans="1:7" ht="68.25" customHeight="1">
      <c r="A19" s="87" t="s">
        <v>85</v>
      </c>
      <c r="B19" s="87" t="s">
        <v>86</v>
      </c>
      <c r="C19" s="87" t="s">
        <v>87</v>
      </c>
      <c r="D19" s="87" t="s">
        <v>88</v>
      </c>
      <c r="E19" s="88" t="s">
        <v>89</v>
      </c>
      <c r="F19" s="87" t="s">
        <v>90</v>
      </c>
      <c r="G19" s="89"/>
    </row>
    <row r="20" spans="1:7" ht="15">
      <c r="A20" s="90">
        <v>1</v>
      </c>
      <c r="B20" s="91">
        <v>10716.410000000003</v>
      </c>
      <c r="C20" s="91">
        <v>166989.5</v>
      </c>
      <c r="D20" s="91">
        <v>169490.09</v>
      </c>
      <c r="E20" s="91">
        <v>14100</v>
      </c>
      <c r="F20" s="91">
        <f>B20+C20-D20</f>
        <v>8215.820000000007</v>
      </c>
      <c r="G20" s="92"/>
    </row>
    <row r="22" spans="1:5" ht="75.75" customHeight="1">
      <c r="A22" s="87" t="s">
        <v>85</v>
      </c>
      <c r="B22" s="87" t="s">
        <v>91</v>
      </c>
      <c r="C22" s="87" t="s">
        <v>92</v>
      </c>
      <c r="D22" s="87" t="s">
        <v>93</v>
      </c>
      <c r="E22" s="87" t="s">
        <v>94</v>
      </c>
    </row>
    <row r="23" spans="1:5" ht="15">
      <c r="A23" s="93">
        <v>1</v>
      </c>
      <c r="B23" s="94">
        <v>7100</v>
      </c>
      <c r="C23" s="94">
        <f>+D20+E20</f>
        <v>183590.09</v>
      </c>
      <c r="D23" s="94">
        <v>8070</v>
      </c>
      <c r="E23" s="94">
        <f>+B23+C23-D23</f>
        <v>182620.09</v>
      </c>
    </row>
    <row r="24" spans="1:5" ht="12.75">
      <c r="A24" s="56"/>
      <c r="B24" s="56"/>
      <c r="C24" s="95"/>
      <c r="D24" s="95"/>
      <c r="E24" s="53"/>
    </row>
    <row r="25" ht="12.75">
      <c r="B25" t="s">
        <v>95</v>
      </c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2011-04-12T13:06:24Z</dcterms:modified>
  <cp:category/>
  <cp:version/>
  <cp:contentType/>
  <cp:contentStatus/>
</cp:coreProperties>
</file>