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<sst xmlns="http://schemas.openxmlformats.org/spreadsheetml/2006/main" count="109" uniqueCount="98">
  <si>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</si>
  <si>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</si>
  <si>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</si>
  <si>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</si>
  <si>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</si>
  <si>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</si>
  <si>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</si>
  <si>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</si>
  <si>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</si>
  <si>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</si>
  <si>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</si>
  <si>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</si>
  <si>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</si>
  <si>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</si>
  <si>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</si>
  <si>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</si>
  <si>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</si>
  <si>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</si>
  <si>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</si>
  <si>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</si>
  <si>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</si>
  <si>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</si>
  <si>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</si>
  <si>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</si>
  <si>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</si>
  <si>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</si>
  <si>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</si>
  <si>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</si>
  <si>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</si>
  <si>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</si>
  <si>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</si>
  <si>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</si>
  <si>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</si>
  <si>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</si>
  <si>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</si>
  <si>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</si>
  <si>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</si>
  <si>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</si>
  <si>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</si>
  <si>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</si>
  <si>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</si>
  <si>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</si>
  <si>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</si>
  <si>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Сосновая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</si>
  <si>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</si>
  <si>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</si>
  <si>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</si>
  <si>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</si>
  <si>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</si>
  <si>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</si>
  <si>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</si>
  <si>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</si>
  <si>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</si>
  <si>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186.71 </t>
    </r>
    <r>
      <rPr>
        <sz val="10"/>
        <rFont val="Arial Cyr"/>
        <family val="0"/>
      </rPr>
      <t>тыс.рублей, в том числе:</t>
    </r>
  </si>
  <si>
    <t>установка подвальных решеток - 3.61 т.р.</t>
  </si>
  <si>
    <t>ремонт систем ЦО, ГВС, ХВС - 18.74 т.р.</t>
  </si>
  <si>
    <t>замер сопротивления изоляции - 104.12 т.р.</t>
  </si>
  <si>
    <t>очистка козырьков от мусора, кровли и козырьков от снега - 7.62 т.р.</t>
  </si>
  <si>
    <t>пожарная декларация - 9.75 т.р.</t>
  </si>
  <si>
    <t>установка подвальных продухов - 28.4 т.р.</t>
  </si>
  <si>
    <t>прочее - 14.47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</si>
  <si>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Сосновая, д.3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</si>
  <si>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</si>
  <si>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</si>
  <si>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</si>
  <si>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</si>
  <si>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</si>
  <si>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</si>
  <si>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</si>
  <si>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</si>
  <si>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</si>
  <si>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</si>
  <si>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</si>
  <si>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</si>
  <si>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</si>
  <si>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</si>
  <si>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</si>
  <si>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3</t>
  </si>
  <si>
    <t>установка прибора учета эл. энергии</t>
  </si>
  <si>
    <t>1 шт.</t>
  </si>
  <si>
    <t>установка КУУТЭ</t>
  </si>
  <si>
    <t>замена системы ГВС со стояками</t>
  </si>
  <si>
    <t>716 м.п.</t>
  </si>
  <si>
    <t>замена системы ХВС со стояками</t>
  </si>
  <si>
    <t>293 м.п.</t>
  </si>
  <si>
    <t>тех.надзор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</si>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</sst>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6" xfId="61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2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25390625" style="31" customWidth="1"/>
    <col min="4" max="4" width="14.75390625" style="31" customWidth="1"/>
    <col min="5" max="5" width="11.25390625" style="31" customWidth="1"/>
    <col min="6" max="6" width="12.375" style="31" customWidth="1"/>
    <col min="7" max="7" width="11.875" style="31" customWidth="1"/>
    <col min="8" max="8" width="14.625" style="31" customWidth="1"/>
    <col min="9" max="9" width="22.7539062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7" t="s">
        <v>1</v>
      </c>
      <c r="D5" s="87"/>
      <c r="E5" s="87"/>
      <c r="F5" s="87"/>
      <c r="G5" s="87"/>
      <c r="H5" s="87"/>
      <c r="I5" s="87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3.5" thickBot="1">
      <c r="C7" s="88" t="s">
        <v>3</v>
      </c>
      <c r="D7" s="88"/>
      <c r="E7" s="88"/>
      <c r="F7" s="88"/>
      <c r="G7" s="88"/>
      <c r="H7" s="88"/>
      <c r="I7" s="88"/>
    </row>
    <row r="8" spans="3:9" ht="6" customHeight="1" hidden="1" thickBot="1">
      <c r="C8" s="89"/>
      <c r="D8" s="89"/>
      <c r="E8" s="89"/>
      <c r="F8" s="89"/>
      <c r="G8" s="89"/>
      <c r="H8" s="89"/>
      <c r="I8" s="89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0" t="s">
        <v>11</v>
      </c>
      <c r="D10" s="91"/>
      <c r="E10" s="91"/>
      <c r="F10" s="91"/>
      <c r="G10" s="91"/>
      <c r="H10" s="91"/>
      <c r="I10" s="92"/>
    </row>
    <row r="11" spans="3:9" ht="13.5" customHeight="1" thickBot="1">
      <c r="C11" s="12" t="s">
        <v>12</v>
      </c>
      <c r="D11" s="13">
        <v>43825.67999999999</v>
      </c>
      <c r="E11" s="14">
        <v>858212.16</v>
      </c>
      <c r="F11" s="14">
        <v>828830.43</v>
      </c>
      <c r="G11" s="14">
        <f>+F11</f>
        <v>828830.43</v>
      </c>
      <c r="H11" s="15">
        <f>+D11+E11-F11</f>
        <v>73207.41000000003</v>
      </c>
      <c r="I11" s="93" t="s">
        <v>13</v>
      </c>
    </row>
    <row r="12" spans="3:9" ht="13.5" customHeight="1" thickBot="1">
      <c r="C12" s="12" t="s">
        <v>14</v>
      </c>
      <c r="D12" s="13">
        <v>45259.659999999974</v>
      </c>
      <c r="E12" s="16">
        <f>557597.13-49158.44</f>
        <v>508438.69</v>
      </c>
      <c r="F12" s="16">
        <v>470822.86</v>
      </c>
      <c r="G12" s="14">
        <f>+F12</f>
        <v>470822.86</v>
      </c>
      <c r="H12" s="15">
        <f>+D12+E12-F12</f>
        <v>82875.48999999999</v>
      </c>
      <c r="I12" s="94"/>
    </row>
    <row r="13" spans="3:9" ht="13.5" customHeight="1" thickBot="1">
      <c r="C13" s="12" t="s">
        <v>15</v>
      </c>
      <c r="D13" s="13">
        <v>21077.100000000006</v>
      </c>
      <c r="E13" s="16">
        <f>242777.56-10377.33</f>
        <v>232400.23</v>
      </c>
      <c r="F13" s="16">
        <v>216927.18</v>
      </c>
      <c r="G13" s="14">
        <f>+F13</f>
        <v>216927.18</v>
      </c>
      <c r="H13" s="15">
        <f>+D13+E13-F13</f>
        <v>36550.15000000002</v>
      </c>
      <c r="I13" s="93" t="s">
        <v>16</v>
      </c>
    </row>
    <row r="14" spans="3:9" ht="13.5" customHeight="1" thickBot="1">
      <c r="C14" s="12" t="s">
        <v>17</v>
      </c>
      <c r="D14" s="13">
        <v>11692.260000000017</v>
      </c>
      <c r="E14" s="16">
        <f>58207.62-5141.72+81176.85-3469.75</f>
        <v>130773</v>
      </c>
      <c r="F14" s="16">
        <f>72637.52+49140.43</f>
        <v>121777.95000000001</v>
      </c>
      <c r="G14" s="14">
        <f>+F14</f>
        <v>121777.95000000001</v>
      </c>
      <c r="H14" s="15">
        <f>+D14+E14-F14</f>
        <v>20687.309999999998</v>
      </c>
      <c r="I14" s="94"/>
    </row>
    <row r="15" spans="3:9" ht="13.5" thickBot="1">
      <c r="C15" s="12" t="s">
        <v>18</v>
      </c>
      <c r="D15" s="17">
        <f>SUM(D11:D14)</f>
        <v>121854.69999999998</v>
      </c>
      <c r="E15" s="17">
        <f>SUM(E11:E14)</f>
        <v>1729824.08</v>
      </c>
      <c r="F15" s="17">
        <f>SUM(F11:F14)</f>
        <v>1638358.42</v>
      </c>
      <c r="G15" s="17">
        <f>SUM(G11:G14)</f>
        <v>1638358.42</v>
      </c>
      <c r="H15" s="17">
        <f>SUM(H11:H14)</f>
        <v>213320.36000000004</v>
      </c>
      <c r="I15" s="12"/>
    </row>
    <row r="16" spans="3:9" ht="13.5" customHeight="1" thickBot="1">
      <c r="C16" s="91" t="s">
        <v>19</v>
      </c>
      <c r="D16" s="91"/>
      <c r="E16" s="91"/>
      <c r="F16" s="91"/>
      <c r="G16" s="91"/>
      <c r="H16" s="91"/>
      <c r="I16" s="91"/>
    </row>
    <row r="17" spans="3:9" ht="39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7.25" customHeight="1" thickBot="1">
      <c r="C18" s="9" t="s">
        <v>21</v>
      </c>
      <c r="D18" s="20">
        <v>32165.70000000007</v>
      </c>
      <c r="E18" s="21">
        <v>486870.36</v>
      </c>
      <c r="F18" s="21">
        <v>473568.87</v>
      </c>
      <c r="G18" s="21">
        <f aca="true" t="shared" si="0" ref="G18:G24">+F18</f>
        <v>473568.87</v>
      </c>
      <c r="H18" s="21">
        <f aca="true" t="shared" si="1" ref="H18:H24">+D18+E18-F18</f>
        <v>45467.19000000006</v>
      </c>
      <c r="I18" s="93" t="s">
        <v>22</v>
      </c>
    </row>
    <row r="19" spans="3:10" ht="17.25" customHeight="1" thickBot="1">
      <c r="C19" s="12" t="s">
        <v>23</v>
      </c>
      <c r="D19" s="13">
        <v>12800.580000000002</v>
      </c>
      <c r="E19" s="14">
        <v>176894.46</v>
      </c>
      <c r="F19" s="14">
        <v>172877.87</v>
      </c>
      <c r="G19" s="22">
        <v>186715.19</v>
      </c>
      <c r="H19" s="21">
        <f t="shared" si="1"/>
        <v>16817.169999999984</v>
      </c>
      <c r="I19" s="94"/>
      <c r="J19" s="23"/>
    </row>
    <row r="20" spans="3:9" ht="15" customHeight="1" thickBot="1">
      <c r="C20" s="18" t="s">
        <v>24</v>
      </c>
      <c r="D20" s="24">
        <v>10396.970000000001</v>
      </c>
      <c r="E20" s="14">
        <v>196628.41</v>
      </c>
      <c r="F20" s="14">
        <v>190306.65</v>
      </c>
      <c r="G20" s="22">
        <f>109.1*1000+62.45*1000</f>
        <v>171550</v>
      </c>
      <c r="H20" s="21">
        <f t="shared" si="1"/>
        <v>16718.73000000001</v>
      </c>
      <c r="I20" s="25"/>
    </row>
    <row r="21" spans="3:9" ht="15" customHeight="1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5252.260000000002</v>
      </c>
      <c r="E22" s="14">
        <v>124606.56</v>
      </c>
      <c r="F22" s="14">
        <v>119129.62</v>
      </c>
      <c r="G22" s="21">
        <f t="shared" si="0"/>
        <v>119129.62</v>
      </c>
      <c r="H22" s="21">
        <f t="shared" si="1"/>
        <v>10729.200000000012</v>
      </c>
      <c r="I22" s="26" t="s">
        <v>28</v>
      </c>
    </row>
    <row r="23" spans="3:9" ht="28.5" customHeight="1" thickBot="1">
      <c r="C23" s="12" t="s">
        <v>29</v>
      </c>
      <c r="D23" s="13">
        <v>478.0299999999993</v>
      </c>
      <c r="E23" s="16">
        <v>7426.08</v>
      </c>
      <c r="F23" s="16">
        <v>7214.42</v>
      </c>
      <c r="G23" s="21">
        <f t="shared" si="0"/>
        <v>7214.42</v>
      </c>
      <c r="H23" s="21">
        <f t="shared" si="1"/>
        <v>689.6899999999987</v>
      </c>
      <c r="I23" s="26" t="s">
        <v>30</v>
      </c>
    </row>
    <row r="24" spans="3:9" ht="25.5" customHeight="1" thickBot="1">
      <c r="C24" s="18" t="s">
        <v>31</v>
      </c>
      <c r="D24" s="27">
        <v>0</v>
      </c>
      <c r="E24" s="16">
        <f>62366.26</f>
        <v>62366.26</v>
      </c>
      <c r="F24" s="16">
        <v>55998.76</v>
      </c>
      <c r="G24" s="21">
        <f t="shared" si="0"/>
        <v>55998.76</v>
      </c>
      <c r="H24" s="21">
        <f t="shared" si="1"/>
        <v>6367.5</v>
      </c>
      <c r="I24" s="26"/>
    </row>
    <row r="25" spans="3:9" ht="19.5" customHeight="1" hidden="1" thickBot="1">
      <c r="C25" s="12" t="s">
        <v>32</v>
      </c>
      <c r="D25" s="25"/>
      <c r="E25" s="16"/>
      <c r="F25" s="16"/>
      <c r="G25" s="16"/>
      <c r="H25" s="14"/>
      <c r="I25" s="26" t="s">
        <v>33</v>
      </c>
    </row>
    <row r="26" spans="3:9" s="28" customFormat="1" ht="17.25" customHeight="1" thickBot="1">
      <c r="C26" s="12" t="s">
        <v>18</v>
      </c>
      <c r="D26" s="17">
        <f>SUM(D18:D25)</f>
        <v>61093.54000000007</v>
      </c>
      <c r="E26" s="17">
        <f>SUM(E18:E25)</f>
        <v>1054792.13</v>
      </c>
      <c r="F26" s="17">
        <f>SUM(F18:F25)</f>
        <v>1019096.1900000001</v>
      </c>
      <c r="G26" s="17">
        <f>SUM(G18:G25)</f>
        <v>1014176.8600000001</v>
      </c>
      <c r="H26" s="17">
        <f>SUM(H18:H25)</f>
        <v>96789.48000000007</v>
      </c>
      <c r="I26" s="25"/>
    </row>
    <row r="27" spans="3:9" ht="13.5" customHeight="1" thickBot="1">
      <c r="C27" s="95" t="s">
        <v>34</v>
      </c>
      <c r="D27" s="95"/>
      <c r="E27" s="95"/>
      <c r="F27" s="95"/>
      <c r="G27" s="95"/>
      <c r="H27" s="95"/>
      <c r="I27" s="95"/>
    </row>
    <row r="28" spans="3:9" ht="28.5" customHeight="1" thickBot="1">
      <c r="C28" s="29" t="s">
        <v>35</v>
      </c>
      <c r="D28" s="96" t="s">
        <v>36</v>
      </c>
      <c r="E28" s="97"/>
      <c r="F28" s="97"/>
      <c r="G28" s="97"/>
      <c r="H28" s="98"/>
      <c r="I28" s="30" t="s">
        <v>37</v>
      </c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2" t="s">
        <v>38</v>
      </c>
      <c r="D35" s="32"/>
      <c r="E35" s="32"/>
      <c r="F35" s="32"/>
      <c r="G35" s="32"/>
      <c r="H35" s="33">
        <f>+H15+H26+H28</f>
        <v>310109.8400000001</v>
      </c>
    </row>
    <row r="36" spans="3:4" ht="15">
      <c r="C36" s="34" t="s">
        <v>39</v>
      </c>
      <c r="D36" s="34"/>
    </row>
    <row r="37" spans="3:9" ht="12.75" customHeight="1">
      <c r="C37" s="35" t="s">
        <v>40</v>
      </c>
      <c r="D37" s="36"/>
      <c r="E37" s="36"/>
      <c r="F37" s="36"/>
      <c r="G37" s="36"/>
      <c r="H37" s="36"/>
      <c r="I37" s="36"/>
    </row>
    <row r="41" spans="3:9" ht="12.75">
      <c r="C41" s="1"/>
      <c r="D41" s="1"/>
      <c r="E41" s="1"/>
      <c r="F41" s="1"/>
      <c r="G41" s="1"/>
      <c r="H41" s="1"/>
      <c r="I41" s="1"/>
    </row>
    <row r="42" spans="3:9" ht="12.75">
      <c r="C42" s="1"/>
      <c r="D42" s="1"/>
      <c r="E42" s="1" t="s">
        <v>0</v>
      </c>
      <c r="F42" s="1"/>
      <c r="G42" s="1"/>
      <c r="H42" s="1"/>
      <c r="I42" s="1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3.75390625" style="37" customWidth="1"/>
    <col min="9" max="16384" width="9.125" style="37" customWidth="1"/>
  </cols>
  <sheetData>
    <row r="1" spans="1:8" ht="15">
      <c r="A1" s="99" t="s">
        <v>41</v>
      </c>
      <c r="B1" s="99"/>
      <c r="C1" s="99"/>
      <c r="D1" s="99"/>
      <c r="E1" s="99"/>
      <c r="F1" s="99"/>
      <c r="G1" s="99"/>
      <c r="H1" s="99"/>
    </row>
    <row r="2" spans="1:8" ht="15">
      <c r="A2" s="99" t="s">
        <v>42</v>
      </c>
      <c r="B2" s="99"/>
      <c r="C2" s="99"/>
      <c r="D2" s="99"/>
      <c r="E2" s="99"/>
      <c r="F2" s="99"/>
      <c r="G2" s="99"/>
      <c r="H2" s="99"/>
    </row>
    <row r="3" spans="1:8" ht="15">
      <c r="A3" s="99" t="s">
        <v>43</v>
      </c>
      <c r="B3" s="99"/>
      <c r="C3" s="99"/>
      <c r="D3" s="99"/>
      <c r="E3" s="99"/>
      <c r="F3" s="99"/>
      <c r="G3" s="99"/>
      <c r="H3" s="99"/>
    </row>
    <row r="4" spans="1:8" ht="60">
      <c r="A4" s="38" t="s">
        <v>44</v>
      </c>
      <c r="B4" s="39" t="s">
        <v>45</v>
      </c>
      <c r="C4" s="39" t="s">
        <v>46</v>
      </c>
      <c r="D4" s="39" t="s">
        <v>47</v>
      </c>
      <c r="E4" s="39" t="s">
        <v>48</v>
      </c>
      <c r="F4" s="39" t="s">
        <v>49</v>
      </c>
      <c r="G4" s="39" t="s">
        <v>50</v>
      </c>
      <c r="H4" s="38" t="s">
        <v>51</v>
      </c>
    </row>
    <row r="5" spans="1:8" ht="15">
      <c r="A5" s="40" t="s">
        <v>52</v>
      </c>
      <c r="B5" s="40">
        <v>-16.39</v>
      </c>
      <c r="C5" s="40">
        <v>176.89</v>
      </c>
      <c r="D5" s="40">
        <v>172.88</v>
      </c>
      <c r="E5" s="40">
        <v>2.16</v>
      </c>
      <c r="F5" s="40">
        <v>186.71</v>
      </c>
      <c r="G5" s="40">
        <v>16.82</v>
      </c>
      <c r="H5" s="40">
        <f>B5+C5+E5-F5</f>
        <v>-24.05000000000001</v>
      </c>
    </row>
    <row r="7" ht="15">
      <c r="A7" s="37" t="s">
        <v>53</v>
      </c>
    </row>
    <row r="8" spans="1:5" ht="15">
      <c r="A8" s="37" t="s">
        <v>54</v>
      </c>
      <c r="C8" s="41"/>
      <c r="D8" s="41"/>
      <c r="E8" s="41"/>
    </row>
    <row r="9" ht="15">
      <c r="A9" s="37" t="s">
        <v>55</v>
      </c>
    </row>
    <row r="10" ht="15">
      <c r="A10" s="37" t="s">
        <v>56</v>
      </c>
    </row>
    <row r="11" ht="15">
      <c r="A11" s="37" t="s">
        <v>57</v>
      </c>
    </row>
    <row r="12" ht="15">
      <c r="A12" s="37" t="s">
        <v>58</v>
      </c>
    </row>
    <row r="13" ht="15">
      <c r="A13" s="37" t="s">
        <v>59</v>
      </c>
    </row>
    <row r="14" ht="15">
      <c r="A14" s="37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0" t="s">
        <v>61</v>
      </c>
      <c r="B1" s="100"/>
      <c r="C1" s="100"/>
      <c r="D1" s="100"/>
      <c r="E1" s="100"/>
      <c r="F1" s="100"/>
      <c r="G1" s="100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7" ht="13.5" thickBot="1">
      <c r="A3" s="42"/>
      <c r="B3" s="43"/>
      <c r="C3" s="44"/>
      <c r="D3" s="43"/>
      <c r="E3" s="43"/>
      <c r="F3" s="101" t="s">
        <v>62</v>
      </c>
      <c r="G3" s="102"/>
    </row>
    <row r="4" spans="1:7" ht="12.75">
      <c r="A4" s="45" t="s">
        <v>63</v>
      </c>
      <c r="B4" s="46" t="s">
        <v>64</v>
      </c>
      <c r="C4" s="45" t="s">
        <v>65</v>
      </c>
      <c r="D4" s="46" t="s">
        <v>66</v>
      </c>
      <c r="E4" s="47" t="s">
        <v>67</v>
      </c>
      <c r="F4" s="47"/>
      <c r="G4" s="47"/>
    </row>
    <row r="5" spans="1:7" ht="12.75">
      <c r="A5" s="45" t="s">
        <v>68</v>
      </c>
      <c r="B5" s="46"/>
      <c r="C5" s="48"/>
      <c r="D5" s="46" t="s">
        <v>69</v>
      </c>
      <c r="E5" s="46" t="s">
        <v>70</v>
      </c>
      <c r="F5" s="46" t="s">
        <v>71</v>
      </c>
      <c r="G5" s="46" t="s">
        <v>72</v>
      </c>
    </row>
    <row r="6" spans="1:7" ht="12.75">
      <c r="A6" s="45"/>
      <c r="B6" s="46"/>
      <c r="C6" s="48"/>
      <c r="D6" s="46" t="s">
        <v>73</v>
      </c>
      <c r="E6" s="46"/>
      <c r="F6" s="46" t="s">
        <v>74</v>
      </c>
      <c r="G6" s="46" t="s">
        <v>75</v>
      </c>
    </row>
    <row r="7" spans="1:7" ht="12.75">
      <c r="A7" s="49"/>
      <c r="B7" s="50"/>
      <c r="C7" s="51"/>
      <c r="D7" s="50"/>
      <c r="E7" s="50"/>
      <c r="F7" s="50"/>
      <c r="G7" s="46" t="s">
        <v>76</v>
      </c>
    </row>
    <row r="8" spans="1:7" ht="13.5" thickBot="1">
      <c r="A8" s="52"/>
      <c r="B8" s="53"/>
      <c r="C8" s="54"/>
      <c r="D8" s="53"/>
      <c r="E8" s="53"/>
      <c r="F8" s="53"/>
      <c r="G8" s="53"/>
    </row>
    <row r="9" spans="1:7" ht="12.75">
      <c r="A9" s="43"/>
      <c r="B9" s="55"/>
      <c r="C9" s="44"/>
      <c r="D9" s="43"/>
      <c r="E9" s="43"/>
      <c r="F9" s="43"/>
      <c r="G9" s="55"/>
    </row>
    <row r="10" spans="1:7" ht="12.75">
      <c r="A10" s="46">
        <v>1</v>
      </c>
      <c r="B10" s="56" t="s">
        <v>77</v>
      </c>
      <c r="C10" s="45" t="s">
        <v>78</v>
      </c>
      <c r="D10" s="46" t="s">
        <v>79</v>
      </c>
      <c r="E10" s="57">
        <v>20.6</v>
      </c>
      <c r="F10" s="57">
        <f>E10*0.196</f>
        <v>4.0376</v>
      </c>
      <c r="G10" s="58">
        <f>+E10-F10</f>
        <v>16.5624</v>
      </c>
    </row>
    <row r="11" spans="1:7" ht="12.75">
      <c r="A11" s="46"/>
      <c r="B11" s="56"/>
      <c r="C11" s="45" t="s">
        <v>80</v>
      </c>
      <c r="D11" s="46" t="s">
        <v>79</v>
      </c>
      <c r="E11" s="57">
        <v>295.049</v>
      </c>
      <c r="F11" s="57">
        <f>E11*0.196</f>
        <v>57.829603999999996</v>
      </c>
      <c r="G11" s="58">
        <f>+E11-F11</f>
        <v>237.219396</v>
      </c>
    </row>
    <row r="12" spans="1:7" ht="12.75">
      <c r="A12" s="46"/>
      <c r="B12" s="56"/>
      <c r="C12" s="45" t="s">
        <v>81</v>
      </c>
      <c r="D12" s="46" t="s">
        <v>82</v>
      </c>
      <c r="E12" s="57">
        <v>1233.267</v>
      </c>
      <c r="F12" s="57">
        <v>61.677</v>
      </c>
      <c r="G12" s="58">
        <f>+E12-F12</f>
        <v>1171.5900000000001</v>
      </c>
    </row>
    <row r="13" spans="1:7" ht="12.75">
      <c r="A13" s="46"/>
      <c r="B13" s="56"/>
      <c r="C13" s="45" t="s">
        <v>83</v>
      </c>
      <c r="D13" s="46" t="s">
        <v>84</v>
      </c>
      <c r="E13" s="57">
        <v>925.842</v>
      </c>
      <c r="F13" s="57">
        <v>46.302</v>
      </c>
      <c r="G13" s="58">
        <f>+E13-F13</f>
        <v>879.54</v>
      </c>
    </row>
    <row r="14" spans="1:7" ht="12.75">
      <c r="A14" s="46"/>
      <c r="B14" s="56"/>
      <c r="C14" s="45" t="s">
        <v>85</v>
      </c>
      <c r="D14" s="46"/>
      <c r="E14" s="57">
        <v>24.542</v>
      </c>
      <c r="F14" s="57">
        <v>1.7</v>
      </c>
      <c r="G14" s="58">
        <f>+E14-F14</f>
        <v>22.842000000000002</v>
      </c>
    </row>
    <row r="15" spans="1:7" ht="12.75">
      <c r="A15" s="46"/>
      <c r="B15" s="56"/>
      <c r="C15" s="45"/>
      <c r="D15" s="46"/>
      <c r="E15" s="57"/>
      <c r="F15" s="57"/>
      <c r="G15" s="58"/>
    </row>
    <row r="16" spans="1:7" ht="12.75">
      <c r="A16" s="46"/>
      <c r="B16" s="56"/>
      <c r="C16" s="59" t="s">
        <v>86</v>
      </c>
      <c r="D16" s="60"/>
      <c r="E16" s="61">
        <f>SUM(E10:E15)</f>
        <v>2499.3</v>
      </c>
      <c r="F16" s="61">
        <f>SUM(F10:F15)</f>
        <v>171.546204</v>
      </c>
      <c r="G16" s="61">
        <f>SUM(G10:G15)</f>
        <v>2327.7537960000004</v>
      </c>
    </row>
    <row r="17" spans="1:7" ht="13.5" thickBot="1">
      <c r="A17" s="62"/>
      <c r="B17" s="63"/>
      <c r="C17" s="64"/>
      <c r="D17" s="65"/>
      <c r="E17" s="66"/>
      <c r="F17" s="66"/>
      <c r="G17" s="67"/>
    </row>
    <row r="18" spans="1:7" ht="12.75">
      <c r="A18" s="43"/>
      <c r="B18" s="55"/>
      <c r="C18" s="103"/>
      <c r="D18" s="68"/>
      <c r="E18" s="69"/>
      <c r="F18" s="70"/>
      <c r="G18" s="70"/>
    </row>
    <row r="19" spans="1:7" ht="12.75">
      <c r="A19" s="50"/>
      <c r="B19" s="71" t="s">
        <v>18</v>
      </c>
      <c r="C19" s="104"/>
      <c r="D19" s="48"/>
      <c r="E19" s="72">
        <f>E16</f>
        <v>2499.3</v>
      </c>
      <c r="F19" s="73">
        <f>+F16</f>
        <v>171.546204</v>
      </c>
      <c r="G19" s="74">
        <f>+E19-F19</f>
        <v>2327.753796</v>
      </c>
    </row>
    <row r="20" spans="1:7" ht="13.5" thickBot="1">
      <c r="A20" s="53"/>
      <c r="B20" s="75"/>
      <c r="C20" s="105"/>
      <c r="D20" s="76"/>
      <c r="E20" s="65"/>
      <c r="F20" s="77"/>
      <c r="G20" s="77"/>
    </row>
    <row r="22" spans="1:7" ht="57.75" customHeight="1">
      <c r="A22" s="78" t="s">
        <v>87</v>
      </c>
      <c r="B22" s="78" t="s">
        <v>88</v>
      </c>
      <c r="C22" s="78" t="s">
        <v>89</v>
      </c>
      <c r="D22" s="78" t="s">
        <v>90</v>
      </c>
      <c r="E22" s="79" t="s">
        <v>91</v>
      </c>
      <c r="F22" s="78" t="s">
        <v>92</v>
      </c>
      <c r="G22" s="80"/>
    </row>
    <row r="23" spans="1:7" ht="15">
      <c r="A23" s="81">
        <v>1</v>
      </c>
      <c r="B23" s="82">
        <v>10396.970000000001</v>
      </c>
      <c r="C23" s="82">
        <v>196628.41</v>
      </c>
      <c r="D23" s="82">
        <v>190306.65</v>
      </c>
      <c r="E23" s="82">
        <v>20500</v>
      </c>
      <c r="F23" s="82">
        <f>+B23+C23-D23</f>
        <v>16718.73000000001</v>
      </c>
      <c r="G23" s="83"/>
    </row>
    <row r="25" spans="1:5" ht="90">
      <c r="A25" s="78" t="s">
        <v>87</v>
      </c>
      <c r="B25" s="78" t="s">
        <v>93</v>
      </c>
      <c r="C25" s="78" t="s">
        <v>94</v>
      </c>
      <c r="D25" s="78" t="s">
        <v>95</v>
      </c>
      <c r="E25" s="78" t="s">
        <v>96</v>
      </c>
    </row>
    <row r="26" spans="1:5" ht="15">
      <c r="A26" s="84">
        <v>1</v>
      </c>
      <c r="B26" s="85">
        <v>59400</v>
      </c>
      <c r="C26" s="85">
        <f>+D23+E23</f>
        <v>210806.65</v>
      </c>
      <c r="D26" s="85">
        <v>171550</v>
      </c>
      <c r="E26" s="85">
        <f>+B26+C26-D26</f>
        <v>98656.65000000002</v>
      </c>
    </row>
    <row r="27" spans="1:5" ht="12.75">
      <c r="A27" s="51"/>
      <c r="B27" s="51"/>
      <c r="C27" s="86"/>
      <c r="D27" s="86"/>
      <c r="E27" s="48"/>
    </row>
    <row r="28" ht="12.75">
      <c r="B28" t="s">
        <v>97</v>
      </c>
    </row>
  </sheetData>
  <sheetProtection/>
  <mergeCells count="3">
    <mergeCell ref="A1:G2"/>
    <mergeCell ref="F3:G3"/>
    <mergeCell ref="C18:C2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2011-03-25T07:29:41Z</dcterms:created>
  <dcterms:modified xsi:type="dcterms:W3CDTF">2011-04-12T13:17:08Z</dcterms:modified>
  <cp:category/>
  <cp:version/>
  <cp:contentType/>
  <cp:contentStatus/>
</cp:coreProperties>
</file>