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'кап.рем.'!$3:$7</definedName>
  </definedNames>
  <calcPr fullCalcOnLoad="1"/>
</workbook>
</file>

<file path=xl/sharedStrings.xml><?xml version="1.0" encoding="utf-8"?>
<sst xmlns="http://schemas.openxmlformats.org/spreadsheetml/2006/main" count="95" uniqueCount="86">
  <si>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</si>
  <si>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</si>
  <si>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</si>
  <si>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</si>
  <si>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</si>
  <si>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</si>
  <si>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</si>
  <si>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</si>
  <si>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</si>
  <si>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</si>
  <si>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</si>
  <si>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</si>
  <si>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</si>
  <si>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</si>
  <si>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</si>
  <si>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</si>
  <si>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</si>
  <si>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</si>
  <si>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</si>
  <si>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 xml:space="preserve"> ОАО"Экотранс"</t>
  </si>
  <si>
    <t>т/о внутридомового газ/ оборудования</t>
  </si>
  <si>
    <t>услуги расчетно-кассовой службы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</si>
  <si>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</si>
  <si>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</si>
  <si>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</si>
  <si>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</si>
  <si>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</si>
  <si>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</si>
  <si>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</si>
  <si>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</si>
  <si>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</si>
  <si>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</si>
  <si>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</si>
  <si>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</si>
  <si>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</si>
  <si>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</si>
  <si>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</si>
  <si>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</si>
  <si>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</si>
  <si>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</si>
  <si>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</si>
  <si>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</si>
  <si>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</si>
  <si>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</si>
  <si>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</si>
  <si>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</si>
  <si>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</si>
  <si>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</si>
  <si>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ул.Березовая,д.8</t>
  </si>
  <si>
    <t>Всего</t>
  </si>
  <si>
    <t>№ п/п</t>
  </si>
  <si>
    <t>Доля МО Сертолово, руб.</t>
  </si>
  <si>
    <t>Задолженность населения на 01.01.2011г., руб.</t>
  </si>
  <si>
    <t>Израсходованно, руб.</t>
  </si>
  <si>
    <t>Остаток средств  на лицевом счете на 01.01.2011г., руб.</t>
  </si>
  <si>
    <t>№ 8 по ул. Березовая с 01.01.2011г. по 31.12.2011г.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</si>
  <si>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</si>
  <si>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</si>
  <si>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</si>
  <si>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41.80</t>
    </r>
    <r>
      <rPr>
        <sz val="11"/>
        <color indexed="8"/>
        <rFont val="Calibri"/>
        <family val="2"/>
      </rPr>
      <t xml:space="preserve"> тыс.</t>
    </r>
    <r>
      <rPr>
        <sz val="11"/>
        <color indexed="8"/>
        <rFont val="Calibri"/>
        <family val="2"/>
      </rPr>
      <t xml:space="preserve"> рублей, в том числе:</t>
    </r>
  </si>
  <si>
    <t>очистка кровли от снега - 0.34 т.р.</t>
  </si>
  <si>
    <t>замеры сопротивления изоляции - 19.07 т.р.</t>
  </si>
  <si>
    <t>ремонт кровли, козырьков - 1.89 т.р.</t>
  </si>
  <si>
    <t>установка магнитных фильтров -13.60 т.р.</t>
  </si>
  <si>
    <t>замена труб ЦО, крана, соеденителя - 3.02 т.р.</t>
  </si>
  <si>
    <t>мотад радиатора - 3.17 т.р.</t>
  </si>
  <si>
    <t>прочее - 0.71 т.р.</t>
  </si>
  <si>
    <t>Отчет о реализации программы капитального ремонта жилого фонда ООО "УЮТ-СЕРВИС" в соответствии с ФЗ № 185 за период с 01 января 2011г. по 31 декабря 2011г.  по адресу мкр.Сертолово-2, ул. Березовая, д. 8</t>
  </si>
  <si>
    <t>установка т/о узлов учета теп/энергии</t>
  </si>
  <si>
    <t>2 шт.</t>
  </si>
  <si>
    <t>Начислено за 2011 год, руб.</t>
  </si>
  <si>
    <t>Оплачено населением за 2011 год, руб.</t>
  </si>
  <si>
    <t>Задолженность населения на 01.01.2012г., руб.</t>
  </si>
  <si>
    <t>Оплачено населением и МО Сертолово за 2011 год, руб.</t>
  </si>
  <si>
    <t>Остаток средств  на лицевом счете на 01.01.2012г., руб.</t>
  </si>
  <si>
    <t>имущества жилого дома № 8  по ул. Березовая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</si>
  <si>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</si>
  <si>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</si>
  <si>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</si>
  <si>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</si>
  <si>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 xml:space="preserve"> ООО"ЦБИ",  ОАО "Сертоловский Водоканал"</t>
  </si>
  <si>
    <t>ООО "Уют-Сервис", договор управления № Н/2008-60 от 01.05.2008г.</t>
  </si>
  <si>
    <t>ООО "СЗЛК", ООО ИЦ "Ликон", ОАО "ПСК"</t>
  </si>
  <si>
    <t>ОАО "Леноблгаз"</t>
  </si>
  <si>
    <t xml:space="preserve"> ООО"Технострой-3"</t>
  </si>
  <si>
    <t>Общая задолженность по дому  на 01.01.2012г.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</si>
</sst>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9" fontId="0" fillId="0" borderId="1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4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2" fontId="18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18" fillId="0" borderId="17" xfId="0" applyFont="1" applyBorder="1" applyAlignment="1">
      <alignment/>
    </xf>
    <xf numFmtId="2" fontId="18" fillId="0" borderId="14" xfId="0" applyNumberFormat="1" applyFont="1" applyBorder="1" applyAlignment="1">
      <alignment horizontal="center"/>
    </xf>
    <xf numFmtId="2" fontId="18" fillId="0" borderId="17" xfId="61" applyNumberFormat="1" applyFont="1" applyBorder="1" applyAlignment="1">
      <alignment horizontal="center"/>
    </xf>
    <xf numFmtId="2" fontId="18" fillId="0" borderId="17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24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4" xfId="0" applyFont="1" applyBorder="1" applyAlignment="1">
      <alignment/>
    </xf>
    <xf numFmtId="4" fontId="19" fillId="0" borderId="24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24" xfId="0" applyBorder="1" applyAlignment="1">
      <alignment/>
    </xf>
    <xf numFmtId="4" fontId="19" fillId="0" borderId="24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3" fillId="0" borderId="25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/>
    </xf>
    <xf numFmtId="2" fontId="43" fillId="0" borderId="24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28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22" xfId="0" applyNumberFormat="1" applyFont="1" applyFill="1" applyBorder="1" applyAlignment="1">
      <alignment horizontal="right" vertical="top" wrapText="1"/>
    </xf>
    <xf numFmtId="4" fontId="9" fillId="0" borderId="22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vertical="top" wrapText="1"/>
    </xf>
    <xf numFmtId="0" fontId="10" fillId="0" borderId="15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4" fontId="8" fillId="0" borderId="27" xfId="0" applyNumberFormat="1" applyFont="1" applyFill="1" applyBorder="1" applyAlignment="1">
      <alignment horizontal="right" vertical="top" wrapText="1"/>
    </xf>
    <xf numFmtId="4" fontId="9" fillId="0" borderId="27" xfId="0" applyNumberFormat="1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 wrapText="1"/>
    </xf>
    <xf numFmtId="4" fontId="11" fillId="0" borderId="22" xfId="0" applyNumberFormat="1" applyFont="1" applyFill="1" applyBorder="1" applyAlignment="1">
      <alignment horizontal="right" vertical="top" wrapText="1"/>
    </xf>
    <xf numFmtId="0" fontId="13" fillId="0" borderId="22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3" fillId="0" borderId="22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27"/>
  <sheetViews>
    <sheetView tabSelected="1" zoomScalePageLayoutView="0" workbookViewId="0" topLeftCell="C5">
      <selection activeCell="C10" sqref="C10:I10"/>
    </sheetView>
  </sheetViews>
  <sheetFormatPr defaultColWidth="9.00390625" defaultRowHeight="12.75"/>
  <cols>
    <col min="1" max="1" width="3.375" style="61" hidden="1" customWidth="1"/>
    <col min="2" max="2" width="9.125" style="61" hidden="1" customWidth="1"/>
    <col min="3" max="3" width="30.75390625" style="100" customWidth="1"/>
    <col min="4" max="4" width="14.375" style="100" customWidth="1"/>
    <col min="5" max="5" width="11.875" style="100" customWidth="1"/>
    <col min="6" max="6" width="13.25390625" style="100" customWidth="1"/>
    <col min="7" max="7" width="11.875" style="100" customWidth="1"/>
    <col min="8" max="8" width="14.375" style="100" customWidth="1"/>
    <col min="9" max="9" width="21.00390625" style="100" customWidth="1"/>
    <col min="10" max="16384" width="9.125" style="61" customWidth="1"/>
  </cols>
  <sheetData>
    <row r="1" spans="3:9" ht="12.75" customHeight="1" hidden="1">
      <c r="C1" s="62"/>
      <c r="D1" s="62"/>
      <c r="E1" s="62"/>
      <c r="F1" s="62"/>
      <c r="G1" s="62"/>
      <c r="H1" s="62"/>
      <c r="I1" s="62"/>
    </row>
    <row r="2" spans="3:9" ht="13.5" customHeight="1" hidden="1" thickBot="1">
      <c r="C2" s="62"/>
      <c r="D2" s="62"/>
      <c r="E2" s="62" t="s">
        <v>0</v>
      </c>
      <c r="F2" s="62"/>
      <c r="G2" s="62"/>
      <c r="H2" s="62"/>
      <c r="I2" s="62"/>
    </row>
    <row r="3" spans="3:9" ht="13.5" customHeight="1" hidden="1" thickBot="1">
      <c r="C3" s="63"/>
      <c r="D3" s="64"/>
      <c r="E3" s="65"/>
      <c r="F3" s="65"/>
      <c r="G3" s="65"/>
      <c r="H3" s="65"/>
      <c r="I3" s="66"/>
    </row>
    <row r="4" spans="3:9" ht="12.75" customHeight="1" hidden="1">
      <c r="C4" s="67"/>
      <c r="D4" s="67"/>
      <c r="E4" s="68"/>
      <c r="F4" s="68"/>
      <c r="G4" s="68"/>
      <c r="H4" s="68"/>
      <c r="I4" s="68"/>
    </row>
    <row r="5" spans="3:9" ht="14.25">
      <c r="C5" s="69" t="s">
        <v>1</v>
      </c>
      <c r="D5" s="69"/>
      <c r="E5" s="69"/>
      <c r="F5" s="69"/>
      <c r="G5" s="69"/>
      <c r="H5" s="69"/>
      <c r="I5" s="69"/>
    </row>
    <row r="6" spans="3:9" ht="12.75">
      <c r="C6" s="70" t="s">
        <v>2</v>
      </c>
      <c r="D6" s="70"/>
      <c r="E6" s="70"/>
      <c r="F6" s="70"/>
      <c r="G6" s="70"/>
      <c r="H6" s="70"/>
      <c r="I6" s="70"/>
    </row>
    <row r="7" spans="3:9" ht="12.75">
      <c r="C7" s="70" t="s">
        <v>75</v>
      </c>
      <c r="D7" s="70"/>
      <c r="E7" s="70"/>
      <c r="F7" s="70"/>
      <c r="G7" s="70"/>
      <c r="H7" s="70"/>
      <c r="I7" s="70"/>
    </row>
    <row r="8" spans="3:9" ht="6" customHeight="1" thickBot="1">
      <c r="C8" s="71"/>
      <c r="D8" s="71"/>
      <c r="E8" s="71"/>
      <c r="F8" s="71"/>
      <c r="G8" s="71"/>
      <c r="H8" s="71"/>
      <c r="I8" s="71"/>
    </row>
    <row r="9" spans="3:9" ht="48.75" customHeight="1" thickBot="1">
      <c r="C9" s="72" t="s">
        <v>3</v>
      </c>
      <c r="D9" s="73" t="s">
        <v>76</v>
      </c>
      <c r="E9" s="74" t="s">
        <v>77</v>
      </c>
      <c r="F9" s="74" t="s">
        <v>78</v>
      </c>
      <c r="G9" s="74" t="s">
        <v>4</v>
      </c>
      <c r="H9" s="74" t="s">
        <v>79</v>
      </c>
      <c r="I9" s="73" t="s">
        <v>5</v>
      </c>
    </row>
    <row r="10" spans="3:9" ht="13.5" customHeight="1" thickBot="1">
      <c r="C10" s="75" t="s">
        <v>6</v>
      </c>
      <c r="D10" s="48"/>
      <c r="E10" s="48"/>
      <c r="F10" s="48"/>
      <c r="G10" s="48"/>
      <c r="H10" s="48"/>
      <c r="I10" s="76"/>
    </row>
    <row r="11" spans="3:9" ht="13.5" customHeight="1" thickBot="1">
      <c r="C11" s="77" t="s">
        <v>7</v>
      </c>
      <c r="D11" s="78">
        <v>17090.910000000003</v>
      </c>
      <c r="E11" s="79">
        <f>179924.16-13014.36</f>
        <v>166909.8</v>
      </c>
      <c r="F11" s="79">
        <v>159728.86</v>
      </c>
      <c r="G11" s="79">
        <f>+E11</f>
        <v>166909.8</v>
      </c>
      <c r="H11" s="79">
        <f>+D11+E11-F11</f>
        <v>24271.850000000006</v>
      </c>
      <c r="I11" s="80" t="s">
        <v>80</v>
      </c>
    </row>
    <row r="12" spans="3:9" ht="13.5" customHeight="1" hidden="1" thickBot="1">
      <c r="C12" s="77" t="s">
        <v>8</v>
      </c>
      <c r="D12" s="78"/>
      <c r="E12" s="81"/>
      <c r="F12" s="81"/>
      <c r="G12" s="79">
        <f>+E12</f>
        <v>0</v>
      </c>
      <c r="H12" s="79">
        <f>+D12+E12-F12</f>
        <v>0</v>
      </c>
      <c r="I12" s="82"/>
    </row>
    <row r="13" spans="3:9" ht="13.5" customHeight="1" thickBot="1">
      <c r="C13" s="77" t="s">
        <v>9</v>
      </c>
      <c r="D13" s="78">
        <v>1945.979999999996</v>
      </c>
      <c r="E13" s="81">
        <f>41203.41-1864.35</f>
        <v>39339.060000000005</v>
      </c>
      <c r="F13" s="81">
        <v>37569.02</v>
      </c>
      <c r="G13" s="79">
        <f>+E13</f>
        <v>39339.060000000005</v>
      </c>
      <c r="H13" s="79">
        <f>+D13+E13-F13</f>
        <v>3716.020000000004</v>
      </c>
      <c r="I13" s="82"/>
    </row>
    <row r="14" spans="3:9" ht="13.5" customHeight="1" thickBot="1">
      <c r="C14" s="77" t="s">
        <v>10</v>
      </c>
      <c r="D14" s="78">
        <v>650.7700000000023</v>
      </c>
      <c r="E14" s="81">
        <f>13889.42-624.79</f>
        <v>13264.630000000001</v>
      </c>
      <c r="F14" s="81">
        <v>12663.79</v>
      </c>
      <c r="G14" s="79">
        <f>+E14</f>
        <v>13264.630000000001</v>
      </c>
      <c r="H14" s="79">
        <f>+D14+E14-F14</f>
        <v>1251.6100000000024</v>
      </c>
      <c r="I14" s="83"/>
    </row>
    <row r="15" spans="3:9" ht="13.5" customHeight="1" thickBot="1">
      <c r="C15" s="77" t="s">
        <v>11</v>
      </c>
      <c r="D15" s="84">
        <f>SUM(D11:D14)</f>
        <v>19687.660000000003</v>
      </c>
      <c r="E15" s="84">
        <f>SUM(E11:E14)</f>
        <v>219513.49</v>
      </c>
      <c r="F15" s="84">
        <f>SUM(F11:F14)</f>
        <v>209961.66999999998</v>
      </c>
      <c r="G15" s="84">
        <f>SUM(G11:G14)</f>
        <v>219513.49</v>
      </c>
      <c r="H15" s="84">
        <f>SUM(H11:H14)</f>
        <v>29239.48000000001</v>
      </c>
      <c r="I15" s="85"/>
    </row>
    <row r="16" spans="3:9" ht="13.5" customHeight="1" thickBot="1">
      <c r="C16" s="48" t="s">
        <v>12</v>
      </c>
      <c r="D16" s="48"/>
      <c r="E16" s="48"/>
      <c r="F16" s="48"/>
      <c r="G16" s="48"/>
      <c r="H16" s="48"/>
      <c r="I16" s="48"/>
    </row>
    <row r="17" spans="3:9" ht="48.75" customHeight="1" thickBot="1">
      <c r="C17" s="72" t="s">
        <v>3</v>
      </c>
      <c r="D17" s="73" t="s">
        <v>76</v>
      </c>
      <c r="E17" s="74" t="s">
        <v>77</v>
      </c>
      <c r="F17" s="74" t="s">
        <v>78</v>
      </c>
      <c r="G17" s="74" t="s">
        <v>4</v>
      </c>
      <c r="H17" s="74" t="s">
        <v>79</v>
      </c>
      <c r="I17" s="86" t="s">
        <v>13</v>
      </c>
    </row>
    <row r="18" spans="3:9" ht="17.25" customHeight="1" thickBot="1">
      <c r="C18" s="72" t="s">
        <v>14</v>
      </c>
      <c r="D18" s="87">
        <v>4678.630000000005</v>
      </c>
      <c r="E18" s="88">
        <f>87324.84-174.18</f>
        <v>87150.66</v>
      </c>
      <c r="F18" s="88">
        <v>78857.72</v>
      </c>
      <c r="G18" s="88">
        <f>+E18</f>
        <v>87150.66</v>
      </c>
      <c r="H18" s="88">
        <f>+D18+E18-F18</f>
        <v>12971.570000000007</v>
      </c>
      <c r="I18" s="89" t="s">
        <v>81</v>
      </c>
    </row>
    <row r="19" spans="3:9" ht="18.75" customHeight="1" thickBot="1">
      <c r="C19" s="77" t="s">
        <v>15</v>
      </c>
      <c r="D19" s="78">
        <v>1980.3300000000017</v>
      </c>
      <c r="E19" s="79">
        <v>16524.12</v>
      </c>
      <c r="F19" s="79">
        <v>15731.8</v>
      </c>
      <c r="G19" s="88">
        <v>41797.62</v>
      </c>
      <c r="H19" s="88">
        <f aca="true" t="shared" si="0" ref="H19:H25">+D19+E19-F19</f>
        <v>2772.6500000000015</v>
      </c>
      <c r="I19" s="90"/>
    </row>
    <row r="20" spans="3:9" ht="13.5" customHeight="1" thickBot="1">
      <c r="C20" s="91" t="s">
        <v>16</v>
      </c>
      <c r="D20" s="92">
        <v>1467.9700000000012</v>
      </c>
      <c r="E20" s="79">
        <v>15872.16</v>
      </c>
      <c r="F20" s="79">
        <v>14239.33</v>
      </c>
      <c r="G20" s="88">
        <v>19148</v>
      </c>
      <c r="H20" s="88">
        <f t="shared" si="0"/>
        <v>3100.800000000001</v>
      </c>
      <c r="I20" s="93"/>
    </row>
    <row r="21" spans="3:9" ht="22.5" customHeight="1" hidden="1" thickBot="1">
      <c r="C21" s="77" t="s">
        <v>17</v>
      </c>
      <c r="D21" s="78">
        <v>0</v>
      </c>
      <c r="E21" s="79"/>
      <c r="F21" s="79"/>
      <c r="G21" s="88">
        <f>+E21</f>
        <v>0</v>
      </c>
      <c r="H21" s="88">
        <f t="shared" si="0"/>
        <v>0</v>
      </c>
      <c r="I21" s="93" t="s">
        <v>82</v>
      </c>
    </row>
    <row r="22" spans="3:9" ht="13.5" customHeight="1" thickBot="1">
      <c r="C22" s="77" t="s">
        <v>18</v>
      </c>
      <c r="D22" s="78">
        <v>1392.0400000000009</v>
      </c>
      <c r="E22" s="79">
        <f>19926.04-1005.56</f>
        <v>18920.48</v>
      </c>
      <c r="F22" s="79">
        <v>18634.63</v>
      </c>
      <c r="G22" s="88">
        <f>+E22</f>
        <v>18920.48</v>
      </c>
      <c r="H22" s="88">
        <f t="shared" si="0"/>
        <v>1677.8899999999994</v>
      </c>
      <c r="I22" s="94" t="s">
        <v>19</v>
      </c>
    </row>
    <row r="23" spans="3:9" ht="13.5" customHeight="1" hidden="1" thickBot="1">
      <c r="C23" s="77" t="s">
        <v>20</v>
      </c>
      <c r="D23" s="78">
        <v>0</v>
      </c>
      <c r="E23" s="95"/>
      <c r="F23" s="95"/>
      <c r="G23" s="88">
        <f>+E23</f>
        <v>0</v>
      </c>
      <c r="H23" s="88">
        <f t="shared" si="0"/>
        <v>0</v>
      </c>
      <c r="I23" s="94" t="s">
        <v>83</v>
      </c>
    </row>
    <row r="24" spans="3:9" ht="13.5" customHeight="1" thickBot="1">
      <c r="C24" s="91" t="s">
        <v>21</v>
      </c>
      <c r="D24" s="78">
        <v>700.9500000000007</v>
      </c>
      <c r="E24" s="95">
        <f>11373.45-77.03</f>
        <v>11296.42</v>
      </c>
      <c r="F24" s="95">
        <v>10384.18</v>
      </c>
      <c r="G24" s="88">
        <f>+E24</f>
        <v>11296.42</v>
      </c>
      <c r="H24" s="88">
        <f t="shared" si="0"/>
        <v>1613.1900000000005</v>
      </c>
      <c r="I24" s="94"/>
    </row>
    <row r="25" spans="3:9" ht="13.5" customHeight="1" thickBot="1">
      <c r="C25" s="77" t="s">
        <v>22</v>
      </c>
      <c r="D25" s="78">
        <v>290.4200000000001</v>
      </c>
      <c r="E25" s="81">
        <f>4448.76-0.3</f>
        <v>4448.46</v>
      </c>
      <c r="F25" s="81">
        <v>4063.04</v>
      </c>
      <c r="G25" s="88">
        <f>+E25</f>
        <v>4448.46</v>
      </c>
      <c r="H25" s="88">
        <f t="shared" si="0"/>
        <v>675.8400000000001</v>
      </c>
      <c r="I25" s="94" t="s">
        <v>84</v>
      </c>
    </row>
    <row r="26" spans="3:9" s="96" customFormat="1" ht="13.5" customHeight="1" thickBot="1">
      <c r="C26" s="77" t="s">
        <v>11</v>
      </c>
      <c r="D26" s="84">
        <f>SUM(D18:D25)</f>
        <v>10510.34000000001</v>
      </c>
      <c r="E26" s="84">
        <f>SUM(E18:E25)</f>
        <v>154212.30000000002</v>
      </c>
      <c r="F26" s="84">
        <f>SUM(F18:F25)</f>
        <v>141910.7</v>
      </c>
      <c r="G26" s="84">
        <f>SUM(G18:G25)</f>
        <v>182761.64</v>
      </c>
      <c r="H26" s="84">
        <f>SUM(H18:H25)</f>
        <v>22811.940000000013</v>
      </c>
      <c r="I26" s="97"/>
    </row>
    <row r="27" spans="3:8" ht="18" customHeight="1">
      <c r="C27" s="98" t="s">
        <v>85</v>
      </c>
      <c r="D27" s="98"/>
      <c r="E27" s="98"/>
      <c r="F27" s="98"/>
      <c r="G27" s="98"/>
      <c r="H27" s="99">
        <f>+H15+H26</f>
        <v>52051.42000000003</v>
      </c>
    </row>
  </sheetData>
  <sheetProtection/>
  <mergeCells count="8">
    <mergeCell ref="C16:I16"/>
    <mergeCell ref="I18:I19"/>
    <mergeCell ref="I11:I14"/>
    <mergeCell ref="C5:I5"/>
    <mergeCell ref="C6:I6"/>
    <mergeCell ref="C7:I7"/>
    <mergeCell ref="C8:I8"/>
    <mergeCell ref="C10:I10"/>
  </mergeCells>
  <printOptions/>
  <pageMargins left="0.3937007874015748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="120" zoomScaleSheetLayoutView="120" zoomScalePageLayoutView="0" workbookViewId="0" topLeftCell="A1">
      <selection activeCell="A2" sqref="A2:I2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75390625" style="0" customWidth="1"/>
  </cols>
  <sheetData>
    <row r="1" spans="1:9" ht="12.75">
      <c r="A1" s="53" t="s">
        <v>23</v>
      </c>
      <c r="B1" s="53"/>
      <c r="C1" s="53"/>
      <c r="D1" s="53"/>
      <c r="E1" s="53"/>
      <c r="F1" s="53"/>
      <c r="G1" s="53"/>
      <c r="H1" s="53"/>
      <c r="I1" s="53"/>
    </row>
    <row r="2" spans="1:9" ht="12.75">
      <c r="A2" s="53" t="s">
        <v>24</v>
      </c>
      <c r="B2" s="53"/>
      <c r="C2" s="53"/>
      <c r="D2" s="53"/>
      <c r="E2" s="53"/>
      <c r="F2" s="53"/>
      <c r="G2" s="53"/>
      <c r="H2" s="53"/>
      <c r="I2" s="53"/>
    </row>
    <row r="3" spans="1:9" ht="12.75">
      <c r="A3" s="53" t="s">
        <v>55</v>
      </c>
      <c r="B3" s="53"/>
      <c r="C3" s="53"/>
      <c r="D3" s="53"/>
      <c r="E3" s="53"/>
      <c r="F3" s="53"/>
      <c r="G3" s="53"/>
      <c r="H3" s="53"/>
      <c r="I3" s="53"/>
    </row>
    <row r="4" spans="1:9" ht="51">
      <c r="A4" s="54" t="s">
        <v>25</v>
      </c>
      <c r="B4" s="55" t="s">
        <v>56</v>
      </c>
      <c r="C4" s="55" t="s">
        <v>57</v>
      </c>
      <c r="D4" s="55" t="s">
        <v>26</v>
      </c>
      <c r="E4" s="55" t="s">
        <v>27</v>
      </c>
      <c r="F4" s="55" t="s">
        <v>28</v>
      </c>
      <c r="G4" s="55" t="s">
        <v>29</v>
      </c>
      <c r="H4" s="55" t="s">
        <v>58</v>
      </c>
      <c r="I4" s="54" t="s">
        <v>30</v>
      </c>
    </row>
    <row r="5" spans="1:9" ht="15">
      <c r="A5" s="56" t="s">
        <v>31</v>
      </c>
      <c r="B5" s="56">
        <v>2.8499999999999996</v>
      </c>
      <c r="C5" s="57">
        <v>5.73833</v>
      </c>
      <c r="D5" s="57">
        <v>16.52412</v>
      </c>
      <c r="E5" s="57">
        <v>15.7318</v>
      </c>
      <c r="F5" s="57">
        <v>0</v>
      </c>
      <c r="G5" s="57">
        <v>41.79762</v>
      </c>
      <c r="H5" s="57">
        <v>2.77265</v>
      </c>
      <c r="I5" s="57">
        <f>B5+D5+F5-G5</f>
        <v>-22.423500000000004</v>
      </c>
    </row>
    <row r="7" ht="1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5.625" style="0" customWidth="1"/>
    <col min="2" max="2" width="19.37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49" t="s">
        <v>67</v>
      </c>
      <c r="B1" s="49"/>
      <c r="C1" s="49"/>
      <c r="D1" s="49"/>
      <c r="E1" s="49"/>
      <c r="F1" s="49"/>
      <c r="G1" s="49"/>
      <c r="H1" s="1"/>
    </row>
    <row r="2" spans="1:7" ht="29.25" customHeight="1" thickBot="1">
      <c r="A2" s="50"/>
      <c r="B2" s="50"/>
      <c r="C2" s="50"/>
      <c r="D2" s="50"/>
      <c r="E2" s="50"/>
      <c r="F2" s="50"/>
      <c r="G2" s="50"/>
    </row>
    <row r="3" spans="1:8" ht="13.5" thickBot="1">
      <c r="A3" s="2"/>
      <c r="B3" s="3"/>
      <c r="C3" s="4"/>
      <c r="D3" s="3"/>
      <c r="E3" s="3"/>
      <c r="F3" s="51" t="s">
        <v>32</v>
      </c>
      <c r="G3" s="52"/>
      <c r="H3" s="3"/>
    </row>
    <row r="4" spans="1:8" ht="12.75">
      <c r="A4" s="5" t="s">
        <v>33</v>
      </c>
      <c r="B4" s="6" t="s">
        <v>34</v>
      </c>
      <c r="C4" s="5" t="s">
        <v>35</v>
      </c>
      <c r="D4" s="6" t="s">
        <v>36</v>
      </c>
      <c r="E4" s="7" t="s">
        <v>37</v>
      </c>
      <c r="F4" s="7"/>
      <c r="G4" s="7"/>
      <c r="H4" s="7" t="s">
        <v>38</v>
      </c>
    </row>
    <row r="5" spans="1:8" ht="12.75">
      <c r="A5" s="5" t="s">
        <v>39</v>
      </c>
      <c r="B5" s="6"/>
      <c r="C5" s="8"/>
      <c r="D5" s="6" t="s">
        <v>40</v>
      </c>
      <c r="E5" s="6" t="s">
        <v>41</v>
      </c>
      <c r="F5" s="6" t="s">
        <v>42</v>
      </c>
      <c r="G5" s="6" t="s">
        <v>43</v>
      </c>
      <c r="H5" s="6"/>
    </row>
    <row r="6" spans="1:8" ht="12.75">
      <c r="A6" s="5"/>
      <c r="B6" s="6"/>
      <c r="C6" s="8"/>
      <c r="D6" s="6" t="s">
        <v>44</v>
      </c>
      <c r="E6" s="6"/>
      <c r="F6" s="6" t="s">
        <v>45</v>
      </c>
      <c r="G6" s="6" t="s">
        <v>46</v>
      </c>
      <c r="H6" s="9"/>
    </row>
    <row r="7" spans="1:8" ht="13.5" thickBot="1">
      <c r="A7" s="10"/>
      <c r="B7" s="9"/>
      <c r="C7" s="11"/>
      <c r="D7" s="12"/>
      <c r="E7" s="9"/>
      <c r="F7" s="9"/>
      <c r="G7" s="6" t="s">
        <v>47</v>
      </c>
      <c r="H7" s="9"/>
    </row>
    <row r="8" spans="1:8" ht="12.75">
      <c r="A8" s="3"/>
      <c r="B8" s="13"/>
      <c r="C8" s="4"/>
      <c r="D8" s="3"/>
      <c r="E8" s="3"/>
      <c r="F8" s="3"/>
      <c r="G8" s="13"/>
      <c r="H8" s="13"/>
    </row>
    <row r="9" spans="1:8" ht="12.75">
      <c r="A9" s="6">
        <v>1</v>
      </c>
      <c r="B9" s="14" t="s">
        <v>48</v>
      </c>
      <c r="C9" s="5" t="s">
        <v>68</v>
      </c>
      <c r="D9" s="6" t="s">
        <v>69</v>
      </c>
      <c r="E9" s="15">
        <v>381.2</v>
      </c>
      <c r="F9" s="15">
        <v>19.148</v>
      </c>
      <c r="G9" s="16">
        <f>+E9-F9</f>
        <v>362.05199999999996</v>
      </c>
      <c r="H9" s="17"/>
    </row>
    <row r="10" spans="1:8" ht="12.75">
      <c r="A10" s="6"/>
      <c r="B10" s="14"/>
      <c r="C10" s="5"/>
      <c r="D10" s="6"/>
      <c r="E10" s="15"/>
      <c r="F10" s="15"/>
      <c r="G10" s="16"/>
      <c r="H10" s="17"/>
    </row>
    <row r="11" spans="1:8" ht="12.75">
      <c r="A11" s="6"/>
      <c r="B11" s="14"/>
      <c r="C11" s="18" t="s">
        <v>49</v>
      </c>
      <c r="D11" s="19"/>
      <c r="E11" s="20">
        <f>SUM(E9:E10)</f>
        <v>381.2</v>
      </c>
      <c r="F11" s="20">
        <f>SUM(F9:F10)</f>
        <v>19.148</v>
      </c>
      <c r="G11" s="20">
        <f>SUM(G9:G10)</f>
        <v>362.05199999999996</v>
      </c>
      <c r="H11" s="17"/>
    </row>
    <row r="12" spans="1:8" ht="13.5" thickBot="1">
      <c r="A12" s="21"/>
      <c r="B12" s="22"/>
      <c r="C12" s="23"/>
      <c r="D12" s="24"/>
      <c r="E12" s="25"/>
      <c r="F12" s="25"/>
      <c r="G12" s="26"/>
      <c r="H12" s="27"/>
    </row>
    <row r="13" spans="1:8" ht="12.75">
      <c r="A13" s="3"/>
      <c r="B13" s="13"/>
      <c r="C13" s="58"/>
      <c r="D13" s="28"/>
      <c r="E13" s="29"/>
      <c r="F13" s="30"/>
      <c r="G13" s="30"/>
      <c r="H13" s="31"/>
    </row>
    <row r="14" spans="1:8" ht="12.75">
      <c r="A14" s="9"/>
      <c r="B14" s="32" t="s">
        <v>11</v>
      </c>
      <c r="C14" s="59"/>
      <c r="D14" s="8"/>
      <c r="E14" s="33">
        <f>E11</f>
        <v>381.2</v>
      </c>
      <c r="F14" s="34">
        <f>+F11</f>
        <v>19.148</v>
      </c>
      <c r="G14" s="35">
        <f>+E14-F14</f>
        <v>362.05199999999996</v>
      </c>
      <c r="H14" s="17"/>
    </row>
    <row r="15" spans="1:8" ht="13.5" thickBot="1">
      <c r="A15" s="12"/>
      <c r="B15" s="36"/>
      <c r="C15" s="60"/>
      <c r="D15" s="37"/>
      <c r="E15" s="24"/>
      <c r="F15" s="38"/>
      <c r="G15" s="38"/>
      <c r="H15" s="38"/>
    </row>
    <row r="18" spans="1:7" ht="72.75" customHeight="1">
      <c r="A18" s="39" t="s">
        <v>50</v>
      </c>
      <c r="B18" s="39" t="s">
        <v>52</v>
      </c>
      <c r="C18" s="39" t="s">
        <v>70</v>
      </c>
      <c r="D18" s="39" t="s">
        <v>71</v>
      </c>
      <c r="E18" s="40" t="s">
        <v>51</v>
      </c>
      <c r="F18" s="39" t="s">
        <v>72</v>
      </c>
      <c r="G18" s="41"/>
    </row>
    <row r="19" spans="1:7" ht="15">
      <c r="A19" s="42">
        <v>1</v>
      </c>
      <c r="B19" s="43">
        <v>1467.9700000000012</v>
      </c>
      <c r="C19" s="43">
        <v>15872.16</v>
      </c>
      <c r="D19" s="43">
        <v>14239.33</v>
      </c>
      <c r="E19" s="43">
        <v>10985.64</v>
      </c>
      <c r="F19" s="43">
        <f>+B19+C19-D19</f>
        <v>3100.800000000001</v>
      </c>
      <c r="G19" s="44"/>
    </row>
    <row r="22" spans="1:5" ht="90">
      <c r="A22" s="39" t="s">
        <v>50</v>
      </c>
      <c r="B22" s="39" t="s">
        <v>54</v>
      </c>
      <c r="C22" s="39" t="s">
        <v>73</v>
      </c>
      <c r="D22" s="39" t="s">
        <v>53</v>
      </c>
      <c r="E22" s="39" t="s">
        <v>74</v>
      </c>
    </row>
    <row r="23" spans="1:5" ht="15">
      <c r="A23" s="45">
        <v>1</v>
      </c>
      <c r="B23" s="46">
        <v>-16416.89</v>
      </c>
      <c r="C23" s="46">
        <f>+D19+E19</f>
        <v>25224.97</v>
      </c>
      <c r="D23" s="46">
        <v>19148</v>
      </c>
      <c r="E23" s="46">
        <f>+B23+C23-D23</f>
        <v>-10339.919999999998</v>
      </c>
    </row>
    <row r="24" spans="1:5" ht="12.75">
      <c r="A24" s="11"/>
      <c r="B24" s="11"/>
      <c r="C24" s="47"/>
      <c r="D24" s="47"/>
      <c r="E24" s="8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2011-03-25T07:04:46Z</dcterms:created>
  <dcterms:modified xsi:type="dcterms:W3CDTF">2012-04-24T12:29:00Z</dcterms:modified>
  <cp:category/>
  <cp:version/>
  <cp:contentType/>
  <cp:contentStatus/>
</cp:coreProperties>
</file>