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<sst xmlns="http://schemas.openxmlformats.org/spreadsheetml/2006/main" count="67" uniqueCount="60">
  <si>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</si>
  <si>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</si>
  <si>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</si>
  <si>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</si>
  <si>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</si>
  <si>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</si>
  <si>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</si>
  <si>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</si>
  <si>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</si>
  <si>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</si>
  <si>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</si>
  <si>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</si>
  <si>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</si>
  <si>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Задолженность населения на 01.01.2011г. (руб.)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</si>
  <si>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</si>
  <si>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</si>
  <si>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</si>
  <si>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</si>
  <si>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</si>
  <si>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</si>
  <si>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</si>
  <si>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</si>
  <si>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</si>
  <si>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</si>
  <si>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</si>
  <si>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</si>
  <si>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</si>
  <si>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</si>
  <si>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</si>
  <si>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</si>
  <si>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</si>
  <si>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</si>
  <si>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</si>
  <si>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</si>
  <si>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</si>
  <si>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</si>
  <si>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</si>
  <si>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</si>
  <si>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имущества жилого дома № 11/1 по ул. Д.Кожемякина с 01.01.2011г. по 31.12.2011г.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</si>
  <si>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</si>
  <si>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</si>
  <si>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</si>
  <si>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</si>
  <si>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"Уют-Сервис", договор управления № Н/2009-75 от 01.05.2009г.</t>
  </si>
  <si>
    <t xml:space="preserve"> ООО"Технострой-3"</t>
  </si>
  <si>
    <t xml:space="preserve">Поступило от ООО "Домашние сети" за размещение интернет оборудования 2160,00 руб. </t>
  </si>
  <si>
    <t>Общая задолженность по дому  на 01.01.2012г.</t>
  </si>
  <si>
    <t>№ 11/1 по ул. Д.Кожемякина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</si>
  <si>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</si>
  <si>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</si>
  <si>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</si>
  <si>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114.56</t>
    </r>
    <r>
      <rPr>
        <sz val="10"/>
        <rFont val="Arial Cyr"/>
        <family val="0"/>
      </rPr>
      <t xml:space="preserve"> тыс.рублей, в том числе:</t>
    </r>
  </si>
  <si>
    <t>очистка кровли и козырьков от снега - 18.86 т.р.</t>
  </si>
  <si>
    <t>уборка чердака, подвала от ТБО и КГО - 6.90 т.р.</t>
  </si>
  <si>
    <t>ремонт лестниц, установка лест. указателей, решеток - 3.51 т.р.</t>
  </si>
  <si>
    <t>восстановление фасадной панели - 8.90 т.р.</t>
  </si>
  <si>
    <t>ремонт лифтового оборудования - 37.81 т.р.</t>
  </si>
  <si>
    <t>проверка пожарных и наружных лестниц, ограждений кровли - 10.00 т.р.</t>
  </si>
  <si>
    <t>ремонт ЦО, ГВС, ХВС - 25.05 т.р.</t>
  </si>
  <si>
    <t>прочее - 3.53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</si>
</sst>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right" vertical="top" wrapText="1"/>
    </xf>
    <xf numFmtId="4" fontId="9" fillId="0" borderId="18" xfId="0" applyNumberFormat="1" applyFont="1" applyFill="1" applyBorder="1" applyAlignment="1">
      <alignment vertical="top" wrapText="1"/>
    </xf>
    <xf numFmtId="0" fontId="10" fillId="0" borderId="19" xfId="0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vertical="top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right" vertical="top" wrapText="1"/>
    </xf>
    <xf numFmtId="4" fontId="9" fillId="0" borderId="13" xfId="0" applyNumberFormat="1" applyFont="1" applyFill="1" applyBorder="1" applyAlignment="1">
      <alignment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12" fillId="0" borderId="18" xfId="0" applyFont="1" applyFill="1" applyBorder="1" applyAlignment="1">
      <alignment horizontal="right" vertical="top" wrapText="1"/>
    </xf>
    <xf numFmtId="0" fontId="8" fillId="0" borderId="18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right" vertical="top" wrapText="1"/>
    </xf>
    <xf numFmtId="4" fontId="8" fillId="0" borderId="18" xfId="0" applyNumberFormat="1" applyFont="1" applyFill="1" applyBorder="1" applyAlignment="1">
      <alignment horizontal="right" vertical="top" wrapText="1"/>
    </xf>
    <xf numFmtId="0" fontId="8" fillId="0" borderId="18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3" fillId="0" borderId="18" xfId="0" applyNumberFormat="1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/>
    </xf>
    <xf numFmtId="2" fontId="39" fillId="0" borderId="22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8" sqref="C8:I8"/>
    </sheetView>
  </sheetViews>
  <sheetFormatPr defaultColWidth="9.00390625" defaultRowHeight="12.75"/>
  <cols>
    <col min="1" max="1" width="3.375" style="3" hidden="1" customWidth="1"/>
    <col min="2" max="2" width="9.125" style="3" hidden="1" customWidth="1"/>
    <col min="3" max="3" width="30.75390625" style="51" customWidth="1"/>
    <col min="4" max="4" width="14.375" style="51" customWidth="1"/>
    <col min="5" max="5" width="11.875" style="51" customWidth="1"/>
    <col min="6" max="6" width="13.25390625" style="51" customWidth="1"/>
    <col min="7" max="7" width="11.875" style="51" customWidth="1"/>
    <col min="8" max="8" width="14.375" style="51" customWidth="1"/>
    <col min="9" max="9" width="21.00390625" style="51" customWidth="1"/>
    <col min="10" max="10" width="10.125" style="3" bestFit="1" customWidth="1"/>
    <col min="11" max="16384" width="9.125" style="3" customWidth="1"/>
  </cols>
  <sheetData>
    <row r="1" spans="3:9" ht="12.75" customHeight="1" hidden="1">
      <c r="C1" s="4"/>
      <c r="D1" s="4"/>
      <c r="E1" s="4"/>
      <c r="F1" s="4"/>
      <c r="G1" s="4"/>
      <c r="H1" s="4"/>
      <c r="I1" s="4"/>
    </row>
    <row r="2" spans="3:9" ht="13.5" customHeight="1" hidden="1" thickBot="1">
      <c r="C2" s="4"/>
      <c r="D2" s="4"/>
      <c r="E2" s="4" t="s">
        <v>0</v>
      </c>
      <c r="F2" s="4"/>
      <c r="G2" s="4"/>
      <c r="H2" s="4"/>
      <c r="I2" s="4"/>
    </row>
    <row r="3" spans="3:9" ht="13.5" customHeight="1" hidden="1" thickBot="1">
      <c r="C3" s="5"/>
      <c r="D3" s="6"/>
      <c r="E3" s="7"/>
      <c r="F3" s="7"/>
      <c r="G3" s="7"/>
      <c r="H3" s="7"/>
      <c r="I3" s="8"/>
    </row>
    <row r="4" spans="3:9" ht="12.75" customHeight="1" hidden="1">
      <c r="C4" s="9"/>
      <c r="D4" s="9"/>
      <c r="E4" s="10"/>
      <c r="F4" s="10"/>
      <c r="G4" s="10"/>
      <c r="H4" s="10"/>
      <c r="I4" s="10"/>
    </row>
    <row r="5" spans="3:9" ht="14.25">
      <c r="C5" s="11" t="s">
        <v>1</v>
      </c>
      <c r="D5" s="11"/>
      <c r="E5" s="11"/>
      <c r="F5" s="11"/>
      <c r="G5" s="11"/>
      <c r="H5" s="11"/>
      <c r="I5" s="11"/>
    </row>
    <row r="6" spans="3:9" ht="12.75">
      <c r="C6" s="12" t="s">
        <v>2</v>
      </c>
      <c r="D6" s="12"/>
      <c r="E6" s="12"/>
      <c r="F6" s="12"/>
      <c r="G6" s="12"/>
      <c r="H6" s="12"/>
      <c r="I6" s="12"/>
    </row>
    <row r="7" spans="3:9" ht="12.75">
      <c r="C7" s="12" t="s">
        <v>38</v>
      </c>
      <c r="D7" s="12"/>
      <c r="E7" s="12"/>
      <c r="F7" s="12"/>
      <c r="G7" s="12"/>
      <c r="H7" s="12"/>
      <c r="I7" s="12"/>
    </row>
    <row r="8" spans="3:9" ht="6" customHeight="1" thickBot="1">
      <c r="C8" s="13"/>
      <c r="D8" s="13"/>
      <c r="E8" s="13"/>
      <c r="F8" s="13"/>
      <c r="G8" s="13"/>
      <c r="H8" s="13"/>
      <c r="I8" s="13"/>
    </row>
    <row r="9" spans="3:9" ht="50.25" customHeight="1" thickBot="1">
      <c r="C9" s="14" t="s">
        <v>3</v>
      </c>
      <c r="D9" s="15" t="s">
        <v>13</v>
      </c>
      <c r="E9" s="16" t="s">
        <v>39</v>
      </c>
      <c r="F9" s="16" t="s">
        <v>40</v>
      </c>
      <c r="G9" s="16" t="s">
        <v>4</v>
      </c>
      <c r="H9" s="16" t="s">
        <v>41</v>
      </c>
      <c r="I9" s="15" t="s">
        <v>5</v>
      </c>
    </row>
    <row r="10" spans="3:9" ht="13.5" customHeight="1" thickBot="1">
      <c r="C10" s="17" t="s">
        <v>6</v>
      </c>
      <c r="D10" s="1"/>
      <c r="E10" s="1"/>
      <c r="F10" s="1"/>
      <c r="G10" s="1"/>
      <c r="H10" s="1"/>
      <c r="I10" s="18"/>
    </row>
    <row r="11" spans="3:9" ht="13.5" customHeight="1" thickBot="1">
      <c r="C11" s="19" t="s">
        <v>7</v>
      </c>
      <c r="D11" s="20">
        <v>150948.77000000002</v>
      </c>
      <c r="E11" s="21">
        <f>1042444.44+2053279.54</f>
        <v>3095723.98</v>
      </c>
      <c r="F11" s="21">
        <f>2100718.48+891870.82</f>
        <v>2992589.3</v>
      </c>
      <c r="G11" s="21">
        <f>+E11</f>
        <v>3095723.98</v>
      </c>
      <c r="H11" s="21">
        <f>+D11+E11-F11</f>
        <v>254083.4500000002</v>
      </c>
      <c r="I11" s="22" t="s">
        <v>42</v>
      </c>
    </row>
    <row r="12" spans="3:9" ht="13.5" customHeight="1" thickBot="1">
      <c r="C12" s="19" t="s">
        <v>8</v>
      </c>
      <c r="D12" s="20">
        <v>53338.580000000075</v>
      </c>
      <c r="E12" s="23">
        <f>352116.26-9988.48+410970.24-40752.76</f>
        <v>712345.26</v>
      </c>
      <c r="F12" s="23">
        <f>358841.06+308754.73</f>
        <v>667595.79</v>
      </c>
      <c r="G12" s="21">
        <f>+E12</f>
        <v>712345.26</v>
      </c>
      <c r="H12" s="21">
        <f>+D12+E12-F12</f>
        <v>98088.05000000005</v>
      </c>
      <c r="I12" s="24"/>
    </row>
    <row r="13" spans="3:9" ht="13.5" customHeight="1" thickBot="1">
      <c r="C13" s="19" t="s">
        <v>9</v>
      </c>
      <c r="D13" s="20">
        <v>29955.190000000002</v>
      </c>
      <c r="E13" s="23">
        <f>216405.28-2954.1+306815.35-12912.61</f>
        <v>507353.92</v>
      </c>
      <c r="F13" s="23">
        <f>251163.53+225155.35</f>
        <v>476318.88</v>
      </c>
      <c r="G13" s="21">
        <f>+E13</f>
        <v>507353.92</v>
      </c>
      <c r="H13" s="21">
        <f>+D13+E13-F13</f>
        <v>60990.22999999998</v>
      </c>
      <c r="I13" s="24"/>
    </row>
    <row r="14" spans="3:9" ht="13.5" customHeight="1" thickBot="1">
      <c r="C14" s="19" t="s">
        <v>10</v>
      </c>
      <c r="D14" s="20">
        <v>15716.23000000001</v>
      </c>
      <c r="E14" s="23">
        <f>72830.57-1147.24+52566.39-5075.08+103269.22-4161.14+38693.05-1033.65</f>
        <v>255942.11999999997</v>
      </c>
      <c r="F14" s="23">
        <f>39419.75+39490.85+84630.16+75576.72</f>
        <v>239117.48</v>
      </c>
      <c r="G14" s="21">
        <f>+E14</f>
        <v>255942.11999999997</v>
      </c>
      <c r="H14" s="21">
        <f>+D14+E14-F14</f>
        <v>32540.869999999966</v>
      </c>
      <c r="I14" s="25"/>
    </row>
    <row r="15" spans="3:9" ht="13.5" customHeight="1" thickBot="1">
      <c r="C15" s="19" t="s">
        <v>11</v>
      </c>
      <c r="D15" s="26">
        <f>SUM(D11:D14)</f>
        <v>249958.7700000001</v>
      </c>
      <c r="E15" s="26">
        <f>SUM(E11:E14)</f>
        <v>4571365.28</v>
      </c>
      <c r="F15" s="26">
        <f>SUM(F11:F14)</f>
        <v>4375621.45</v>
      </c>
      <c r="G15" s="26">
        <f>SUM(G11:G14)</f>
        <v>4571365.28</v>
      </c>
      <c r="H15" s="26">
        <f>SUM(H11:H14)</f>
        <v>445702.6000000002</v>
      </c>
      <c r="I15" s="27"/>
    </row>
    <row r="16" spans="3:9" ht="13.5" customHeight="1" thickBot="1">
      <c r="C16" s="1" t="s">
        <v>12</v>
      </c>
      <c r="D16" s="1"/>
      <c r="E16" s="1"/>
      <c r="F16" s="1"/>
      <c r="G16" s="1"/>
      <c r="H16" s="1"/>
      <c r="I16" s="1"/>
    </row>
    <row r="17" spans="3:9" ht="48" customHeight="1" thickBot="1">
      <c r="C17" s="28" t="s">
        <v>3</v>
      </c>
      <c r="D17" s="15" t="s">
        <v>13</v>
      </c>
      <c r="E17" s="16" t="s">
        <v>39</v>
      </c>
      <c r="F17" s="16" t="s">
        <v>40</v>
      </c>
      <c r="G17" s="16" t="s">
        <v>4</v>
      </c>
      <c r="H17" s="16" t="s">
        <v>41</v>
      </c>
      <c r="I17" s="29" t="s">
        <v>14</v>
      </c>
    </row>
    <row r="18" spans="3:9" ht="17.25" customHeight="1" thickBot="1">
      <c r="C18" s="14" t="s">
        <v>15</v>
      </c>
      <c r="D18" s="30">
        <v>90256.75</v>
      </c>
      <c r="E18" s="31">
        <v>1927072.16</v>
      </c>
      <c r="F18" s="31">
        <v>1861631.25</v>
      </c>
      <c r="G18" s="31">
        <f>+E18</f>
        <v>1927072.16</v>
      </c>
      <c r="H18" s="31">
        <f>+D18+E18-F18</f>
        <v>155697.65999999992</v>
      </c>
      <c r="I18" s="32" t="s">
        <v>43</v>
      </c>
    </row>
    <row r="19" spans="3:10" ht="18.75" customHeight="1" thickBot="1">
      <c r="C19" s="19" t="s">
        <v>16</v>
      </c>
      <c r="D19" s="20">
        <v>32817.69000000006</v>
      </c>
      <c r="E19" s="21">
        <v>320151.96</v>
      </c>
      <c r="F19" s="21">
        <v>322341.62</v>
      </c>
      <c r="G19" s="31">
        <v>114559.83</v>
      </c>
      <c r="H19" s="31">
        <f aca="true" t="shared" si="0" ref="H19:H25">+D19+E19-F19</f>
        <v>30628.030000000086</v>
      </c>
      <c r="I19" s="33"/>
      <c r="J19" s="34"/>
    </row>
    <row r="20" spans="3:9" ht="13.5" customHeight="1" hidden="1" thickBot="1">
      <c r="C20" s="28" t="s">
        <v>17</v>
      </c>
      <c r="D20" s="35">
        <v>0</v>
      </c>
      <c r="E20" s="21"/>
      <c r="F20" s="21"/>
      <c r="G20" s="31"/>
      <c r="H20" s="31">
        <f t="shared" si="0"/>
        <v>0</v>
      </c>
      <c r="I20" s="36"/>
    </row>
    <row r="21" spans="3:9" ht="22.5" customHeight="1" thickBot="1">
      <c r="C21" s="19" t="s">
        <v>18</v>
      </c>
      <c r="D21" s="20">
        <v>14988.76999999999</v>
      </c>
      <c r="E21" s="21">
        <v>278530.08</v>
      </c>
      <c r="F21" s="21">
        <v>270546.96</v>
      </c>
      <c r="G21" s="31">
        <f>+E21</f>
        <v>278530.08</v>
      </c>
      <c r="H21" s="31">
        <f t="shared" si="0"/>
        <v>22971.889999999956</v>
      </c>
      <c r="I21" s="37" t="s">
        <v>19</v>
      </c>
    </row>
    <row r="22" spans="3:9" ht="13.5" customHeight="1" thickBot="1">
      <c r="C22" s="19" t="s">
        <v>20</v>
      </c>
      <c r="D22" s="20">
        <v>22813.73999999999</v>
      </c>
      <c r="E22" s="21">
        <v>416197.68</v>
      </c>
      <c r="F22" s="21">
        <v>404627.82</v>
      </c>
      <c r="G22" s="31">
        <f>+E22</f>
        <v>416197.68</v>
      </c>
      <c r="H22" s="31">
        <f t="shared" si="0"/>
        <v>34383.59999999998</v>
      </c>
      <c r="I22" s="36" t="s">
        <v>21</v>
      </c>
    </row>
    <row r="23" spans="3:9" ht="13.5" customHeight="1" thickBot="1">
      <c r="C23" s="19" t="s">
        <v>22</v>
      </c>
      <c r="D23" s="38">
        <v>839.2400000000016</v>
      </c>
      <c r="E23" s="23">
        <v>14776.08</v>
      </c>
      <c r="F23" s="23">
        <v>14382.59</v>
      </c>
      <c r="G23" s="31">
        <f>+E23</f>
        <v>14776.08</v>
      </c>
      <c r="H23" s="31">
        <f>+D23+E23-F23</f>
        <v>1232.7300000000014</v>
      </c>
      <c r="I23" s="36" t="s">
        <v>23</v>
      </c>
    </row>
    <row r="24" spans="3:9" ht="13.5" customHeight="1" thickBot="1">
      <c r="C24" s="28" t="s">
        <v>24</v>
      </c>
      <c r="D24" s="39">
        <v>13183.889999999985</v>
      </c>
      <c r="E24" s="40">
        <f>230178.5-434.57</f>
        <v>229743.93</v>
      </c>
      <c r="F24" s="40">
        <v>222509.26</v>
      </c>
      <c r="G24" s="31">
        <f>+E24</f>
        <v>229743.93</v>
      </c>
      <c r="H24" s="31">
        <f>+D24+E24-F24</f>
        <v>20418.55999999997</v>
      </c>
      <c r="I24" s="36"/>
    </row>
    <row r="25" spans="3:9" ht="13.5" customHeight="1" thickBot="1">
      <c r="C25" s="19" t="s">
        <v>25</v>
      </c>
      <c r="D25" s="20">
        <v>4130.890000000014</v>
      </c>
      <c r="E25" s="23">
        <v>66492.96</v>
      </c>
      <c r="F25" s="23">
        <v>64976.76</v>
      </c>
      <c r="G25" s="31">
        <f>+E25</f>
        <v>66492.96</v>
      </c>
      <c r="H25" s="31">
        <f t="shared" si="0"/>
        <v>5647.090000000018</v>
      </c>
      <c r="I25" s="36" t="s">
        <v>44</v>
      </c>
    </row>
    <row r="26" spans="3:9" s="41" customFormat="1" ht="13.5" customHeight="1" thickBot="1">
      <c r="C26" s="19" t="s">
        <v>11</v>
      </c>
      <c r="D26" s="42">
        <f>SUM(D18:D25)</f>
        <v>179030.97000000003</v>
      </c>
      <c r="E26" s="26">
        <f>SUM(E18:E25)</f>
        <v>3252964.8500000006</v>
      </c>
      <c r="F26" s="26">
        <f>SUM(F18:F25)</f>
        <v>3161016.26</v>
      </c>
      <c r="G26" s="26">
        <f>SUM(G18:G25)</f>
        <v>3047372.72</v>
      </c>
      <c r="H26" s="26">
        <f>SUM(H18:H25)</f>
        <v>270979.55999999994</v>
      </c>
      <c r="I26" s="43"/>
    </row>
    <row r="27" spans="3:9" ht="13.5" customHeight="1" thickBot="1">
      <c r="C27" s="2" t="s">
        <v>26</v>
      </c>
      <c r="D27" s="2"/>
      <c r="E27" s="2"/>
      <c r="F27" s="2"/>
      <c r="G27" s="2"/>
      <c r="H27" s="2"/>
      <c r="I27" s="2"/>
    </row>
    <row r="28" spans="3:9" ht="26.25" customHeight="1" thickBot="1">
      <c r="C28" s="44" t="s">
        <v>27</v>
      </c>
      <c r="D28" s="45" t="s">
        <v>45</v>
      </c>
      <c r="E28" s="46"/>
      <c r="F28" s="46"/>
      <c r="G28" s="46"/>
      <c r="H28" s="47"/>
      <c r="I28" s="48" t="s">
        <v>28</v>
      </c>
    </row>
    <row r="29" spans="3:8" ht="19.5" customHeight="1">
      <c r="C29" s="49" t="s">
        <v>46</v>
      </c>
      <c r="D29" s="49"/>
      <c r="E29" s="49"/>
      <c r="F29" s="49"/>
      <c r="G29" s="49"/>
      <c r="H29" s="50">
        <f>+H15+H26</f>
        <v>716682.1600000001</v>
      </c>
    </row>
  </sheetData>
  <sheetProtection/>
  <mergeCells count="10">
    <mergeCell ref="C16:I16"/>
    <mergeCell ref="I18:I19"/>
    <mergeCell ref="C27:I27"/>
    <mergeCell ref="D28:H28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115" zoomScaleSheetLayoutView="115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52" t="s">
        <v>29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30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2" t="s">
        <v>47</v>
      </c>
      <c r="B3" s="52"/>
      <c r="C3" s="52"/>
      <c r="D3" s="52"/>
      <c r="E3" s="52"/>
      <c r="F3" s="52"/>
      <c r="G3" s="52"/>
      <c r="H3" s="52"/>
      <c r="I3" s="52"/>
    </row>
    <row r="4" spans="1:9" ht="51">
      <c r="A4" s="53" t="s">
        <v>31</v>
      </c>
      <c r="B4" s="54" t="s">
        <v>48</v>
      </c>
      <c r="C4" s="54" t="s">
        <v>49</v>
      </c>
      <c r="D4" s="54" t="s">
        <v>32</v>
      </c>
      <c r="E4" s="54" t="s">
        <v>33</v>
      </c>
      <c r="F4" s="54" t="s">
        <v>34</v>
      </c>
      <c r="G4" s="54" t="s">
        <v>35</v>
      </c>
      <c r="H4" s="54" t="s">
        <v>50</v>
      </c>
      <c r="I4" s="53" t="s">
        <v>36</v>
      </c>
    </row>
    <row r="5" spans="1:9" ht="15">
      <c r="A5" s="55" t="s">
        <v>37</v>
      </c>
      <c r="B5" s="55">
        <v>312.5900000000001</v>
      </c>
      <c r="C5" s="56">
        <v>305.1517</v>
      </c>
      <c r="D5" s="56">
        <v>320.15196</v>
      </c>
      <c r="E5" s="56">
        <v>322.34162</v>
      </c>
      <c r="F5" s="56">
        <v>2.16</v>
      </c>
      <c r="G5" s="56">
        <v>114.55983</v>
      </c>
      <c r="H5" s="56">
        <v>30.62803</v>
      </c>
      <c r="I5" s="56">
        <f>B5+D5+F5-G5</f>
        <v>520.34213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2011-03-25T07:13:31Z</dcterms:created>
  <dcterms:modified xsi:type="dcterms:W3CDTF">2012-04-24T13:05:07Z</dcterms:modified>
  <cp:category/>
  <cp:version/>
  <cp:contentType/>
  <cp:contentStatus/>
</cp:coreProperties>
</file>