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<sst xmlns="http://schemas.openxmlformats.org/spreadsheetml/2006/main" count="102" uniqueCount="91">
  <si>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</si>
  <si>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</si>
  <si>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</si>
  <si>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</si>
  <si>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</si>
  <si>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</si>
  <si>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</si>
  <si>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</si>
  <si>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</si>
  <si>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</si>
  <si>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</si>
  <si>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</si>
  <si>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</si>
  <si>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</si>
  <si>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</si>
  <si>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</si>
  <si>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</si>
  <si>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</si>
  <si>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</si>
  <si>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</si>
  <si>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</si>
  <si>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</si>
  <si>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</si>
  <si>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</si>
  <si>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</si>
  <si>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</si>
  <si>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</si>
  <si>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</si>
  <si>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</si>
  <si>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</si>
  <si>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</si>
  <si>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</si>
  <si>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</si>
  <si>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</si>
  <si>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</si>
  <si>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</si>
  <si>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</si>
  <si>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</si>
  <si>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</si>
  <si>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</si>
  <si>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</si>
  <si>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</si>
  <si>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</si>
  <si>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</si>
  <si>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</si>
  <si>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</si>
  <si>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</si>
  <si>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</si>
  <si>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</si>
  <si>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</si>
  <si>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</si>
  <si>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</si>
  <si>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д.5/3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</si>
  <si>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</si>
  <si>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</si>
  <si>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</si>
  <si>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</si>
  <si>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</si>
  <si>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имущества жилого дома № 5/3 по ул. Кленовая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</si>
  <si>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</si>
  <si>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</si>
  <si>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</si>
  <si>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</si>
  <si>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</si>
  <si>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Н/2009-78 от 01.04.2009г.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</si>
  <si>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</si>
  <si>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</si>
  <si>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</si>
  <si>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 5/3 по ул. Кленовая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</si>
  <si>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</si>
  <si>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</si>
  <si>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</si>
  <si>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37.56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</si>
  <si>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- 22.17 т.р.</t>
  </si>
  <si>
    <t>установка желобов на кровле - 1.39 т.р.</t>
  </si>
  <si>
    <t>окраска ограждений, дверей в подвальном помещ. - 0.46 т.р.</t>
  </si>
  <si>
    <t>ремонт кровельного покрытия - 12.90 т.р.</t>
  </si>
  <si>
    <t>прочее - 0.64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</si>
  <si>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Кленовая, д. 5/3</t>
  </si>
  <si>
    <t>установка т/о узлов учета теп/энергии</t>
  </si>
  <si>
    <t>1 шт.</t>
  </si>
  <si>
    <t>изоляция трубопроводов ЦО и ГВС</t>
  </si>
  <si>
    <t>288 м.п.</t>
  </si>
  <si>
    <t>установка эл.счетчиков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</si>
  <si>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</si>
  <si>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</si>
  <si>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</si>
  <si>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</si>
  <si>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</si>
  <si>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Остаток средств  на лицевом счете на 01.01.2012г., руб.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</si>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</sst>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12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46" hidden="1" customWidth="1"/>
    <col min="2" max="2" width="9.125" style="46" hidden="1" customWidth="1"/>
    <col min="3" max="3" width="30.75390625" style="77" customWidth="1"/>
    <col min="4" max="4" width="14.375" style="77" customWidth="1"/>
    <col min="5" max="5" width="11.875" style="77" customWidth="1"/>
    <col min="6" max="6" width="13.25390625" style="77" customWidth="1"/>
    <col min="7" max="7" width="11.875" style="77" customWidth="1"/>
    <col min="8" max="8" width="14.375" style="77" customWidth="1"/>
    <col min="9" max="9" width="21.00390625" style="77" customWidth="1"/>
    <col min="10" max="16384" width="9.125" style="46" customWidth="1"/>
  </cols>
  <sheetData>
    <row r="1" spans="3:9" ht="12.75" customHeight="1" hidden="1">
      <c r="C1" s="47"/>
      <c r="D1" s="47"/>
      <c r="E1" s="47"/>
      <c r="F1" s="47"/>
      <c r="G1" s="47"/>
      <c r="H1" s="47"/>
      <c r="I1" s="47"/>
    </row>
    <row r="2" spans="3:9" ht="13.5" customHeight="1" hidden="1" thickBot="1">
      <c r="C2" s="47"/>
      <c r="D2" s="47"/>
      <c r="E2" s="47" t="s">
        <v>0</v>
      </c>
      <c r="F2" s="47"/>
      <c r="G2" s="47"/>
      <c r="H2" s="47"/>
      <c r="I2" s="47"/>
    </row>
    <row r="3" spans="3:9" ht="13.5" customHeight="1" hidden="1" thickBot="1">
      <c r="C3" s="48"/>
      <c r="D3" s="49"/>
      <c r="E3" s="50"/>
      <c r="F3" s="50"/>
      <c r="G3" s="50"/>
      <c r="H3" s="50"/>
      <c r="I3" s="51"/>
    </row>
    <row r="4" spans="3:9" ht="12.75" customHeight="1" hidden="1">
      <c r="C4" s="52"/>
      <c r="D4" s="52"/>
      <c r="E4" s="53"/>
      <c r="F4" s="53"/>
      <c r="G4" s="53"/>
      <c r="H4" s="53"/>
      <c r="I4" s="53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58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54" t="s">
        <v>3</v>
      </c>
      <c r="D9" s="55" t="s">
        <v>59</v>
      </c>
      <c r="E9" s="56" t="s">
        <v>60</v>
      </c>
      <c r="F9" s="56" t="s">
        <v>61</v>
      </c>
      <c r="G9" s="56" t="s">
        <v>4</v>
      </c>
      <c r="H9" s="56" t="s">
        <v>62</v>
      </c>
      <c r="I9" s="55" t="s">
        <v>5</v>
      </c>
    </row>
    <row r="10" spans="3:9" ht="13.5" customHeight="1" thickBot="1">
      <c r="C10" s="98" t="s">
        <v>6</v>
      </c>
      <c r="D10" s="88"/>
      <c r="E10" s="88"/>
      <c r="F10" s="88"/>
      <c r="G10" s="88"/>
      <c r="H10" s="88"/>
      <c r="I10" s="99"/>
    </row>
    <row r="11" spans="3:9" ht="13.5" customHeight="1" thickBot="1">
      <c r="C11" s="57" t="s">
        <v>7</v>
      </c>
      <c r="D11" s="58">
        <v>16491.619999999995</v>
      </c>
      <c r="E11" s="59">
        <f>400449.96</f>
        <v>400449.96</v>
      </c>
      <c r="F11" s="59">
        <v>397170.68</v>
      </c>
      <c r="G11" s="59">
        <f>+E11</f>
        <v>400449.96</v>
      </c>
      <c r="H11" s="59">
        <f>+D11+E11-F11</f>
        <v>19770.900000000023</v>
      </c>
      <c r="I11" s="85" t="s">
        <v>63</v>
      </c>
    </row>
    <row r="12" spans="3:9" ht="13.5" customHeight="1" thickBot="1">
      <c r="C12" s="57" t="s">
        <v>8</v>
      </c>
      <c r="D12" s="58">
        <v>6105.270000000004</v>
      </c>
      <c r="E12" s="60">
        <f>95926.9-4634.07</f>
        <v>91292.82999999999</v>
      </c>
      <c r="F12" s="60">
        <v>94484.51</v>
      </c>
      <c r="G12" s="59">
        <f>+E12</f>
        <v>91292.82999999999</v>
      </c>
      <c r="H12" s="59">
        <f>+D12+E12-F12</f>
        <v>2913.5899999999965</v>
      </c>
      <c r="I12" s="86"/>
    </row>
    <row r="13" spans="3:9" ht="13.5" customHeight="1" thickBot="1">
      <c r="C13" s="57" t="s">
        <v>9</v>
      </c>
      <c r="D13" s="58">
        <v>2397.269999999997</v>
      </c>
      <c r="E13" s="60">
        <f>26801.56+1515.43+21918.8-2427.25</f>
        <v>47808.54</v>
      </c>
      <c r="F13" s="60">
        <f>21830.08+26791.84</f>
        <v>48621.92</v>
      </c>
      <c r="G13" s="59">
        <f>+E13</f>
        <v>47808.54</v>
      </c>
      <c r="H13" s="59">
        <f>+D13+E13-F13</f>
        <v>1583.8899999999994</v>
      </c>
      <c r="I13" s="86"/>
    </row>
    <row r="14" spans="3:9" ht="13.5" customHeight="1" thickBot="1">
      <c r="C14" s="57" t="s">
        <v>10</v>
      </c>
      <c r="D14" s="58">
        <v>1315.239999999998</v>
      </c>
      <c r="E14" s="60">
        <f>10314.46-491.11+7374.1-817.6+9027.78+844.6</f>
        <v>26252.229999999996</v>
      </c>
      <c r="F14" s="60">
        <f>9358.65+7338.52+10022.53</f>
        <v>26719.699999999997</v>
      </c>
      <c r="G14" s="59">
        <f>+E14</f>
        <v>26252.229999999996</v>
      </c>
      <c r="H14" s="59">
        <f>+D14+E14-F14</f>
        <v>847.7699999999968</v>
      </c>
      <c r="I14" s="87"/>
    </row>
    <row r="15" spans="3:9" ht="13.5" customHeight="1" thickBot="1">
      <c r="C15" s="57" t="s">
        <v>11</v>
      </c>
      <c r="D15" s="61">
        <f>SUM(D11:D14)</f>
        <v>26309.399999999994</v>
      </c>
      <c r="E15" s="61">
        <f>SUM(E11:E14)</f>
        <v>565803.56</v>
      </c>
      <c r="F15" s="61">
        <f>SUM(F11:F14)</f>
        <v>566996.8099999999</v>
      </c>
      <c r="G15" s="61">
        <f>SUM(G11:G14)</f>
        <v>565803.56</v>
      </c>
      <c r="H15" s="61">
        <f>SUM(H11:H14)</f>
        <v>25116.150000000016</v>
      </c>
      <c r="I15" s="62"/>
    </row>
    <row r="16" spans="3:9" ht="13.5" customHeight="1" thickBot="1">
      <c r="C16" s="88" t="s">
        <v>12</v>
      </c>
      <c r="D16" s="88"/>
      <c r="E16" s="88"/>
      <c r="F16" s="88"/>
      <c r="G16" s="88"/>
      <c r="H16" s="88"/>
      <c r="I16" s="88"/>
    </row>
    <row r="17" spans="3:9" ht="50.25" customHeight="1" thickBot="1">
      <c r="C17" s="63" t="s">
        <v>3</v>
      </c>
      <c r="D17" s="55" t="s">
        <v>59</v>
      </c>
      <c r="E17" s="56" t="s">
        <v>60</v>
      </c>
      <c r="F17" s="56" t="s">
        <v>61</v>
      </c>
      <c r="G17" s="56" t="s">
        <v>4</v>
      </c>
      <c r="H17" s="56" t="s">
        <v>62</v>
      </c>
      <c r="I17" s="64" t="s">
        <v>13</v>
      </c>
    </row>
    <row r="18" spans="3:9" ht="17.25" customHeight="1" thickBot="1">
      <c r="C18" s="54" t="s">
        <v>14</v>
      </c>
      <c r="D18" s="65">
        <v>7768.499999999971</v>
      </c>
      <c r="E18" s="66">
        <v>215818.8</v>
      </c>
      <c r="F18" s="66">
        <v>212931.95</v>
      </c>
      <c r="G18" s="66">
        <f>+E18</f>
        <v>215818.8</v>
      </c>
      <c r="H18" s="66">
        <f>+D18+E18-F18</f>
        <v>10655.349999999948</v>
      </c>
      <c r="I18" s="89" t="s">
        <v>64</v>
      </c>
    </row>
    <row r="19" spans="3:9" ht="18.75" customHeight="1" thickBot="1">
      <c r="C19" s="57" t="s">
        <v>15</v>
      </c>
      <c r="D19" s="58">
        <v>2824.300000000003</v>
      </c>
      <c r="E19" s="59">
        <v>36039.12</v>
      </c>
      <c r="F19" s="59">
        <v>37084.11</v>
      </c>
      <c r="G19" s="66">
        <v>37558.37</v>
      </c>
      <c r="H19" s="66">
        <f aca="true" t="shared" si="0" ref="H19:H25">+D19+E19-F19</f>
        <v>1779.310000000005</v>
      </c>
      <c r="I19" s="90"/>
    </row>
    <row r="20" spans="3:9" ht="13.5" customHeight="1" thickBot="1">
      <c r="C20" s="63" t="s">
        <v>16</v>
      </c>
      <c r="D20" s="67">
        <v>3884.260000000002</v>
      </c>
      <c r="E20" s="59">
        <v>75812.64</v>
      </c>
      <c r="F20" s="59">
        <v>75659.23</v>
      </c>
      <c r="G20" s="66">
        <v>42118</v>
      </c>
      <c r="H20" s="66">
        <f t="shared" si="0"/>
        <v>4037.6699999999983</v>
      </c>
      <c r="I20" s="68"/>
    </row>
    <row r="21" spans="3:9" ht="22.5" customHeight="1" hidden="1" thickBot="1">
      <c r="C21" s="57" t="s">
        <v>17</v>
      </c>
      <c r="D21" s="58">
        <v>0</v>
      </c>
      <c r="E21" s="59"/>
      <c r="F21" s="59"/>
      <c r="G21" s="66">
        <f>+E21</f>
        <v>0</v>
      </c>
      <c r="H21" s="66">
        <f t="shared" si="0"/>
        <v>0</v>
      </c>
      <c r="I21" s="69" t="s">
        <v>65</v>
      </c>
    </row>
    <row r="22" spans="3:9" ht="13.5" customHeight="1" thickBot="1">
      <c r="C22" s="57" t="s">
        <v>18</v>
      </c>
      <c r="D22" s="58">
        <v>1988.199999999997</v>
      </c>
      <c r="E22" s="59">
        <v>46850.88</v>
      </c>
      <c r="F22" s="59">
        <v>46525.95</v>
      </c>
      <c r="G22" s="66">
        <f>+E22</f>
        <v>46850.88</v>
      </c>
      <c r="H22" s="66">
        <f t="shared" si="0"/>
        <v>2313.1299999999974</v>
      </c>
      <c r="I22" s="69" t="s">
        <v>19</v>
      </c>
    </row>
    <row r="23" spans="3:9" ht="13.5" customHeight="1" thickBot="1">
      <c r="C23" s="57" t="s">
        <v>20</v>
      </c>
      <c r="D23" s="58">
        <v>79</v>
      </c>
      <c r="E23" s="70">
        <v>1524.84</v>
      </c>
      <c r="F23" s="70">
        <v>1528.54</v>
      </c>
      <c r="G23" s="66">
        <f>+E23</f>
        <v>1524.84</v>
      </c>
      <c r="H23" s="66">
        <f t="shared" si="0"/>
        <v>75.29999999999995</v>
      </c>
      <c r="I23" s="71" t="s">
        <v>21</v>
      </c>
    </row>
    <row r="24" spans="3:9" ht="13.5" customHeight="1" thickBot="1">
      <c r="C24" s="63" t="s">
        <v>22</v>
      </c>
      <c r="D24" s="58">
        <v>1340.6500000000015</v>
      </c>
      <c r="E24" s="60">
        <v>28622.97</v>
      </c>
      <c r="F24" s="60">
        <v>28577.35</v>
      </c>
      <c r="G24" s="66">
        <f>+E24</f>
        <v>28622.97</v>
      </c>
      <c r="H24" s="66">
        <f t="shared" si="0"/>
        <v>1386.270000000004</v>
      </c>
      <c r="I24" s="69"/>
    </row>
    <row r="25" spans="3:9" ht="13.5" customHeight="1" thickBot="1">
      <c r="C25" s="57" t="s">
        <v>23</v>
      </c>
      <c r="D25" s="58">
        <v>296.27999999999884</v>
      </c>
      <c r="E25" s="60">
        <v>6237.96</v>
      </c>
      <c r="F25" s="60">
        <v>6226.25</v>
      </c>
      <c r="G25" s="66">
        <f>+E25</f>
        <v>6237.96</v>
      </c>
      <c r="H25" s="66">
        <f t="shared" si="0"/>
        <v>307.9899999999989</v>
      </c>
      <c r="I25" s="71" t="s">
        <v>66</v>
      </c>
    </row>
    <row r="26" spans="3:9" s="72" customFormat="1" ht="13.5" customHeight="1" thickBot="1">
      <c r="C26" s="57" t="s">
        <v>11</v>
      </c>
      <c r="D26" s="61">
        <f>SUM(D18:D25)</f>
        <v>18181.189999999973</v>
      </c>
      <c r="E26" s="61">
        <f>SUM(E18:E25)</f>
        <v>410907.21</v>
      </c>
      <c r="F26" s="61">
        <f>SUM(F18:F25)</f>
        <v>408533.37999999995</v>
      </c>
      <c r="G26" s="61">
        <f>SUM(G18:G25)</f>
        <v>378731.82</v>
      </c>
      <c r="H26" s="61">
        <f>SUM(H18:H25)</f>
        <v>20555.01999999995</v>
      </c>
      <c r="I26" s="68"/>
    </row>
    <row r="27" spans="3:9" ht="13.5" customHeight="1" thickBot="1">
      <c r="C27" s="91" t="s">
        <v>24</v>
      </c>
      <c r="D27" s="91"/>
      <c r="E27" s="91"/>
      <c r="F27" s="91"/>
      <c r="G27" s="91"/>
      <c r="H27" s="91"/>
      <c r="I27" s="91"/>
    </row>
    <row r="28" spans="3:9" ht="28.5" customHeight="1" thickBot="1">
      <c r="C28" s="73" t="s">
        <v>25</v>
      </c>
      <c r="D28" s="92" t="s">
        <v>26</v>
      </c>
      <c r="E28" s="93"/>
      <c r="F28" s="93"/>
      <c r="G28" s="93"/>
      <c r="H28" s="94"/>
      <c r="I28" s="74" t="s">
        <v>27</v>
      </c>
    </row>
    <row r="29" spans="3:8" ht="14.25" customHeight="1">
      <c r="C29" s="75" t="s">
        <v>67</v>
      </c>
      <c r="D29" s="75"/>
      <c r="E29" s="75"/>
      <c r="F29" s="75"/>
      <c r="G29" s="75"/>
      <c r="H29" s="76">
        <f>+H15+H26</f>
        <v>45671.16999999997</v>
      </c>
    </row>
  </sheetData>
  <sheetProtection/>
  <mergeCells count="10">
    <mergeCell ref="I11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29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68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78" t="s">
        <v>30</v>
      </c>
      <c r="B4" s="79" t="s">
        <v>69</v>
      </c>
      <c r="C4" s="79" t="s">
        <v>70</v>
      </c>
      <c r="D4" s="79" t="s">
        <v>31</v>
      </c>
      <c r="E4" s="79" t="s">
        <v>32</v>
      </c>
      <c r="F4" s="79" t="s">
        <v>33</v>
      </c>
      <c r="G4" s="79" t="s">
        <v>34</v>
      </c>
      <c r="H4" s="79" t="s">
        <v>71</v>
      </c>
      <c r="I4" s="78" t="s">
        <v>35</v>
      </c>
    </row>
    <row r="5" spans="1:9" ht="15">
      <c r="A5" s="80" t="s">
        <v>36</v>
      </c>
      <c r="B5" s="80">
        <v>35.279999999999994</v>
      </c>
      <c r="C5" s="81">
        <v>34.8198</v>
      </c>
      <c r="D5" s="81">
        <v>36.03912</v>
      </c>
      <c r="E5" s="81">
        <v>37.08411</v>
      </c>
      <c r="F5" s="81">
        <v>2.16</v>
      </c>
      <c r="G5" s="81">
        <v>37.55837</v>
      </c>
      <c r="H5" s="81">
        <v>1.77931</v>
      </c>
      <c r="I5" s="81">
        <f>B5+D5+F5-G5</f>
        <v>35.92075</v>
      </c>
    </row>
    <row r="7" ht="1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6.87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1" t="s">
        <v>78</v>
      </c>
      <c r="B1" s="102"/>
      <c r="C1" s="102"/>
      <c r="D1" s="102"/>
      <c r="E1" s="102"/>
      <c r="F1" s="102"/>
      <c r="G1" s="102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7" ht="13.5" thickBot="1">
      <c r="A3" s="4"/>
      <c r="B3" s="5"/>
      <c r="C3" s="1"/>
      <c r="D3" s="5"/>
      <c r="E3" s="5"/>
      <c r="F3" s="103" t="s">
        <v>37</v>
      </c>
      <c r="G3" s="104"/>
    </row>
    <row r="4" spans="1:7" ht="12.75">
      <c r="A4" s="6" t="s">
        <v>38</v>
      </c>
      <c r="B4" s="7" t="s">
        <v>39</v>
      </c>
      <c r="C4" s="6" t="s">
        <v>40</v>
      </c>
      <c r="D4" s="7" t="s">
        <v>41</v>
      </c>
      <c r="E4" s="8" t="s">
        <v>42</v>
      </c>
      <c r="F4" s="8"/>
      <c r="G4" s="8"/>
    </row>
    <row r="5" spans="1:7" ht="12.75">
      <c r="A5" s="6" t="s">
        <v>43</v>
      </c>
      <c r="B5" s="7"/>
      <c r="C5" s="9"/>
      <c r="D5" s="7" t="s">
        <v>44</v>
      </c>
      <c r="E5" s="7" t="s">
        <v>45</v>
      </c>
      <c r="F5" s="7" t="s">
        <v>46</v>
      </c>
      <c r="G5" s="7" t="s">
        <v>47</v>
      </c>
    </row>
    <row r="6" spans="1:7" ht="12.75">
      <c r="A6" s="6"/>
      <c r="B6" s="7"/>
      <c r="C6" s="9"/>
      <c r="D6" s="7" t="s">
        <v>48</v>
      </c>
      <c r="E6" s="7"/>
      <c r="F6" s="7" t="s">
        <v>49</v>
      </c>
      <c r="G6" s="7" t="s">
        <v>50</v>
      </c>
    </row>
    <row r="7" spans="1:7" ht="12.75">
      <c r="A7" s="10"/>
      <c r="B7" s="11"/>
      <c r="C7" s="2"/>
      <c r="D7" s="11"/>
      <c r="E7" s="11"/>
      <c r="F7" s="11"/>
      <c r="G7" s="7" t="s">
        <v>51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12.75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52</v>
      </c>
      <c r="C10" s="6" t="s">
        <v>79</v>
      </c>
      <c r="D10" s="7" t="s">
        <v>80</v>
      </c>
      <c r="E10" s="16">
        <v>275</v>
      </c>
      <c r="F10" s="16">
        <v>13.813</v>
      </c>
      <c r="G10" s="17">
        <f>+E10-F10</f>
        <v>261.187</v>
      </c>
    </row>
    <row r="11" spans="1:7" ht="12.75">
      <c r="A11" s="7"/>
      <c r="B11" s="15"/>
      <c r="C11" s="6" t="s">
        <v>90</v>
      </c>
      <c r="D11" s="7" t="s">
        <v>80</v>
      </c>
      <c r="E11" s="16">
        <v>350.4</v>
      </c>
      <c r="F11" s="16">
        <v>17.56</v>
      </c>
      <c r="G11" s="17">
        <f>+E11-F11</f>
        <v>332.84</v>
      </c>
    </row>
    <row r="12" spans="1:7" ht="12.75">
      <c r="A12" s="7"/>
      <c r="B12" s="15"/>
      <c r="C12" s="6" t="s">
        <v>81</v>
      </c>
      <c r="D12" s="7" t="s">
        <v>82</v>
      </c>
      <c r="E12" s="16">
        <v>114.9</v>
      </c>
      <c r="F12" s="16">
        <v>5.745</v>
      </c>
      <c r="G12" s="17">
        <f>+E12-F12</f>
        <v>109.155</v>
      </c>
    </row>
    <row r="13" spans="1:7" ht="12.75">
      <c r="A13" s="7"/>
      <c r="B13" s="15"/>
      <c r="C13" s="6" t="s">
        <v>83</v>
      </c>
      <c r="D13" s="7" t="s">
        <v>80</v>
      </c>
      <c r="E13" s="16">
        <v>22.15</v>
      </c>
      <c r="F13" s="16">
        <v>5</v>
      </c>
      <c r="G13" s="17">
        <f>+E13-F13</f>
        <v>17.15</v>
      </c>
    </row>
    <row r="14" spans="1:7" ht="12.75">
      <c r="A14" s="7"/>
      <c r="B14" s="15"/>
      <c r="C14" s="6"/>
      <c r="D14" s="7"/>
      <c r="E14" s="16"/>
      <c r="F14" s="16"/>
      <c r="G14" s="17"/>
    </row>
    <row r="15" spans="1:7" ht="12.75">
      <c r="A15" s="7"/>
      <c r="B15" s="15"/>
      <c r="C15" s="18" t="s">
        <v>53</v>
      </c>
      <c r="D15" s="19"/>
      <c r="E15" s="20">
        <f>SUM(E10:E14)</f>
        <v>762.4499999999999</v>
      </c>
      <c r="F15" s="20">
        <f>SUM(F10:F14)</f>
        <v>42.117999999999995</v>
      </c>
      <c r="G15" s="20">
        <f>SUM(G10:G14)</f>
        <v>720.332</v>
      </c>
    </row>
    <row r="16" spans="1:7" ht="13.5" thickBot="1">
      <c r="A16" s="21"/>
      <c r="B16" s="22"/>
      <c r="C16" s="23"/>
      <c r="D16" s="24"/>
      <c r="E16" s="25"/>
      <c r="F16" s="25"/>
      <c r="G16" s="26"/>
    </row>
    <row r="17" spans="1:7" ht="12.75">
      <c r="A17" s="5"/>
      <c r="B17" s="14"/>
      <c r="C17" s="82"/>
      <c r="D17" s="27"/>
      <c r="E17" s="28"/>
      <c r="F17" s="29"/>
      <c r="G17" s="29"/>
    </row>
    <row r="18" spans="1:7" ht="12.75">
      <c r="A18" s="11"/>
      <c r="B18" s="30" t="s">
        <v>11</v>
      </c>
      <c r="C18" s="83"/>
      <c r="D18" s="9"/>
      <c r="E18" s="31">
        <f>E15</f>
        <v>762.4499999999999</v>
      </c>
      <c r="F18" s="32">
        <f>+F15</f>
        <v>42.117999999999995</v>
      </c>
      <c r="G18" s="33">
        <f>+E18-F18</f>
        <v>720.3319999999999</v>
      </c>
    </row>
    <row r="19" spans="1:7" ht="13.5" thickBot="1">
      <c r="A19" s="13"/>
      <c r="B19" s="34"/>
      <c r="C19" s="84"/>
      <c r="D19" s="35"/>
      <c r="E19" s="24"/>
      <c r="F19" s="36"/>
      <c r="G19" s="36"/>
    </row>
    <row r="21" spans="1:7" ht="63.75" customHeight="1">
      <c r="A21" s="37" t="s">
        <v>54</v>
      </c>
      <c r="B21" s="37" t="s">
        <v>56</v>
      </c>
      <c r="C21" s="37" t="s">
        <v>84</v>
      </c>
      <c r="D21" s="37" t="s">
        <v>85</v>
      </c>
      <c r="E21" s="38" t="s">
        <v>55</v>
      </c>
      <c r="F21" s="37" t="s">
        <v>86</v>
      </c>
      <c r="G21" s="39"/>
    </row>
    <row r="22" spans="1:7" ht="15">
      <c r="A22" s="40">
        <v>1</v>
      </c>
      <c r="B22" s="41">
        <v>3884.260000000002</v>
      </c>
      <c r="C22" s="41">
        <v>75812.64</v>
      </c>
      <c r="D22" s="41">
        <v>75659.23</v>
      </c>
      <c r="E22" s="41">
        <v>0</v>
      </c>
      <c r="F22" s="41">
        <f>+B22+C22-D22</f>
        <v>4037.6699999999983</v>
      </c>
      <c r="G22" s="42"/>
    </row>
    <row r="24" spans="1:5" ht="90">
      <c r="A24" s="37" t="s">
        <v>54</v>
      </c>
      <c r="B24" s="37" t="s">
        <v>87</v>
      </c>
      <c r="C24" s="37" t="s">
        <v>88</v>
      </c>
      <c r="D24" s="37" t="s">
        <v>57</v>
      </c>
      <c r="E24" s="37" t="s">
        <v>89</v>
      </c>
    </row>
    <row r="25" spans="1:5" ht="15">
      <c r="A25" s="43">
        <v>1</v>
      </c>
      <c r="B25" s="44">
        <v>-7583.380000000001</v>
      </c>
      <c r="C25" s="44">
        <f>+D22+E22</f>
        <v>75659.23</v>
      </c>
      <c r="D25" s="44">
        <v>42118</v>
      </c>
      <c r="E25" s="44">
        <f>+B25+C25-D25</f>
        <v>25957.84999999999</v>
      </c>
    </row>
    <row r="26" spans="1:5" ht="12.75">
      <c r="A26" s="2"/>
      <c r="B26" s="2"/>
      <c r="C26" s="45"/>
      <c r="D26" s="45"/>
      <c r="E26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2011-03-25T07:16:21Z</dcterms:created>
  <dcterms:modified xsi:type="dcterms:W3CDTF">2012-05-05T08:43:25Z</dcterms:modified>
  <cp:category/>
  <cp:version/>
  <cp:contentType/>
  <cp:contentStatus/>
</cp:coreProperties>
</file>