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<sst xmlns="http://schemas.openxmlformats.org/spreadsheetml/2006/main" count="65" uniqueCount="58">
  <si>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</si>
  <si>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</si>
  <si>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</si>
  <si>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</si>
  <si>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</si>
  <si>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</si>
  <si>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</si>
  <si>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</si>
  <si>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</si>
  <si>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</si>
  <si>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</si>
  <si>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</si>
  <si>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</si>
  <si>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</si>
  <si>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</si>
  <si>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</si>
  <si>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</si>
  <si>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</si>
  <si>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</si>
  <si>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</si>
  <si>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</si>
  <si>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</si>
  <si>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</si>
  <si>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</si>
  <si>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</si>
  <si>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</si>
  <si>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</si>
  <si>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4320,00 руб. 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</si>
  <si>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</si>
  <si>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</si>
  <si>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</si>
  <si>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</si>
  <si>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</si>
  <si>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</si>
  <si>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</si>
  <si>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</si>
  <si>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</si>
  <si>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</si>
  <si>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имущества жилого дома № 15/2  по ул. Молодцова с 01.01.2011г. по 31.12.2011г.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</si>
  <si>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</si>
  <si>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</si>
  <si>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</si>
  <si>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</si>
  <si>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>ОАО"ТСК", ОАО "Сертоловский Водоканал", ООО"ЦБИ"</t>
  </si>
  <si>
    <t>ООО "Уют-Сервис", договор управления № Н/2008-23 от 01.05.2008г.</t>
  </si>
  <si>
    <t xml:space="preserve"> ООО"Технострой-3"</t>
  </si>
  <si>
    <t>Общая задолженность по дому  на 01.01.2012г.</t>
  </si>
  <si>
    <t>№ 15/2 по ул. Молодцова с 01.01.2011г. по 31.12.2011г.</t>
  </si>
  <si>
    <t>Остаток на 01.01.2011г., тыс.руб.</t>
  </si>
  <si>
    <t>Остаток на 01.01.2011г., тыс.руб. (получено)</t>
  </si>
  <si>
    <t>Задолженность населения на 01.01.2012г.,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</si>
  <si>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42.37</t>
    </r>
    <r>
      <rPr>
        <b/>
        <sz val="11"/>
        <color indexed="8"/>
        <rFont val="Calibri"/>
        <family val="2"/>
      </rPr>
      <t xml:space="preserve"> </t>
    </r>
    <r>
      <rPr>
        <sz val="10"/>
        <rFont val="Arial Cyr"/>
        <family val="0"/>
      </rPr>
      <t>тыс.рублей, в том числе:</t>
    </r>
  </si>
  <si>
    <t>очистка кровли, козырьков от снега - 10.91 т.р.</t>
  </si>
  <si>
    <t>окраска фасадов, входных дверей, мусоропроводных камер - 2.52 т.р.</t>
  </si>
  <si>
    <t>ремонт лифтового оборудования - 14.44 т.р.</t>
  </si>
  <si>
    <t>смена стекол - 6.32 т.р.</t>
  </si>
  <si>
    <t>смена и утепление трубопроводов, смена термометров - 6.50 т.р.</t>
  </si>
  <si>
    <t>прочее - 1.68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</si>
</sst>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" fontId="8" fillId="0" borderId="18" xfId="0" applyNumberFormat="1" applyFont="1" applyFill="1" applyBorder="1" applyAlignment="1">
      <alignment horizontal="right" vertical="top" wrapText="1"/>
    </xf>
    <xf numFmtId="4" fontId="9" fillId="0" borderId="18" xfId="0" applyNumberFormat="1" applyFont="1" applyFill="1" applyBorder="1" applyAlignment="1">
      <alignment vertical="top" wrapText="1"/>
    </xf>
    <xf numFmtId="0" fontId="10" fillId="0" borderId="19" xfId="0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vertical="top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right" vertical="top" wrapText="1"/>
    </xf>
    <xf numFmtId="4" fontId="9" fillId="0" borderId="13" xfId="0" applyNumberFormat="1" applyFont="1" applyFill="1" applyBorder="1" applyAlignment="1">
      <alignment vertical="top" wrapText="1"/>
    </xf>
    <xf numFmtId="0" fontId="12" fillId="0" borderId="19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4" fontId="12" fillId="0" borderId="18" xfId="0" applyNumberFormat="1" applyFont="1" applyFill="1" applyBorder="1" applyAlignment="1">
      <alignment horizontal="right" vertical="top" wrapText="1"/>
    </xf>
    <xf numFmtId="0" fontId="3" fillId="0" borderId="18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3" fillId="0" borderId="12" xfId="0" applyFont="1" applyFill="1" applyBorder="1" applyAlignment="1">
      <alignment horizontal="center" wrapText="1"/>
    </xf>
    <xf numFmtId="4" fontId="8" fillId="0" borderId="12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12" fillId="0" borderId="21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/>
    </xf>
    <xf numFmtId="2" fontId="39" fillId="0" borderId="22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0" fillId="0" borderId="0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29"/>
  <sheetViews>
    <sheetView tabSelected="1" zoomScale="90" zoomScaleNormal="90" zoomScalePageLayoutView="0" workbookViewId="0" topLeftCell="C5">
      <selection activeCell="C9" sqref="C9"/>
    </sheetView>
  </sheetViews>
  <sheetFormatPr defaultColWidth="9.00390625" defaultRowHeight="12.75"/>
  <cols>
    <col min="1" max="1" width="3.375" style="3" hidden="1" customWidth="1"/>
    <col min="2" max="2" width="9.125" style="3" hidden="1" customWidth="1"/>
    <col min="3" max="3" width="30.75390625" style="47" customWidth="1"/>
    <col min="4" max="4" width="14.375" style="47" customWidth="1"/>
    <col min="5" max="5" width="11.875" style="47" customWidth="1"/>
    <col min="6" max="6" width="13.25390625" style="47" customWidth="1"/>
    <col min="7" max="7" width="11.875" style="47" customWidth="1"/>
    <col min="8" max="8" width="14.375" style="47" customWidth="1"/>
    <col min="9" max="9" width="21.00390625" style="47" customWidth="1"/>
    <col min="10" max="16384" width="9.125" style="3" customWidth="1"/>
  </cols>
  <sheetData>
    <row r="1" spans="3:9" ht="12.75" customHeight="1" hidden="1">
      <c r="C1" s="4"/>
      <c r="D1" s="4"/>
      <c r="E1" s="4"/>
      <c r="F1" s="4"/>
      <c r="G1" s="4"/>
      <c r="H1" s="4"/>
      <c r="I1" s="4"/>
    </row>
    <row r="2" spans="3:9" ht="13.5" customHeight="1" hidden="1" thickBot="1">
      <c r="C2" s="4"/>
      <c r="D2" s="4"/>
      <c r="E2" s="4" t="s">
        <v>0</v>
      </c>
      <c r="F2" s="4"/>
      <c r="G2" s="4"/>
      <c r="H2" s="4"/>
      <c r="I2" s="4"/>
    </row>
    <row r="3" spans="3:9" ht="13.5" customHeight="1" hidden="1" thickBot="1">
      <c r="C3" s="5"/>
      <c r="D3" s="6"/>
      <c r="E3" s="7"/>
      <c r="F3" s="7"/>
      <c r="G3" s="7"/>
      <c r="H3" s="7"/>
      <c r="I3" s="8"/>
    </row>
    <row r="4" spans="3:9" ht="12.75" customHeight="1" hidden="1">
      <c r="C4" s="9"/>
      <c r="D4" s="9"/>
      <c r="E4" s="10"/>
      <c r="F4" s="10"/>
      <c r="G4" s="10"/>
      <c r="H4" s="10"/>
      <c r="I4" s="10"/>
    </row>
    <row r="5" spans="3:9" ht="14.25">
      <c r="C5" s="11" t="s">
        <v>1</v>
      </c>
      <c r="D5" s="11"/>
      <c r="E5" s="11"/>
      <c r="F5" s="11"/>
      <c r="G5" s="11"/>
      <c r="H5" s="11"/>
      <c r="I5" s="11"/>
    </row>
    <row r="6" spans="3:9" ht="12.75">
      <c r="C6" s="12" t="s">
        <v>2</v>
      </c>
      <c r="D6" s="12"/>
      <c r="E6" s="12"/>
      <c r="F6" s="12"/>
      <c r="G6" s="12"/>
      <c r="H6" s="12"/>
      <c r="I6" s="12"/>
    </row>
    <row r="7" spans="3:9" ht="12.75">
      <c r="C7" s="12" t="s">
        <v>38</v>
      </c>
      <c r="D7" s="12"/>
      <c r="E7" s="12"/>
      <c r="F7" s="12"/>
      <c r="G7" s="12"/>
      <c r="H7" s="12"/>
      <c r="I7" s="12"/>
    </row>
    <row r="8" spans="3:9" ht="6" customHeight="1" thickBot="1">
      <c r="C8" s="13"/>
      <c r="D8" s="13"/>
      <c r="E8" s="13"/>
      <c r="F8" s="13"/>
      <c r="G8" s="13"/>
      <c r="H8" s="13"/>
      <c r="I8" s="13"/>
    </row>
    <row r="9" spans="3:9" ht="50.25" customHeight="1" thickBot="1">
      <c r="C9" s="14" t="s">
        <v>3</v>
      </c>
      <c r="D9" s="15" t="s">
        <v>39</v>
      </c>
      <c r="E9" s="16" t="s">
        <v>40</v>
      </c>
      <c r="F9" s="16" t="s">
        <v>41</v>
      </c>
      <c r="G9" s="16" t="s">
        <v>4</v>
      </c>
      <c r="H9" s="16" t="s">
        <v>42</v>
      </c>
      <c r="I9" s="15" t="s">
        <v>5</v>
      </c>
    </row>
    <row r="10" spans="3:9" ht="13.5" customHeight="1" thickBot="1">
      <c r="C10" s="17" t="s">
        <v>6</v>
      </c>
      <c r="D10" s="1"/>
      <c r="E10" s="1"/>
      <c r="F10" s="1"/>
      <c r="G10" s="1"/>
      <c r="H10" s="1"/>
      <c r="I10" s="18"/>
    </row>
    <row r="11" spans="3:9" ht="13.5" customHeight="1" thickBot="1">
      <c r="C11" s="19" t="s">
        <v>7</v>
      </c>
      <c r="D11" s="20">
        <v>153266.58999999985</v>
      </c>
      <c r="E11" s="21">
        <f>1662418.81-1099.36</f>
        <v>1661319.45</v>
      </c>
      <c r="F11" s="21">
        <v>1623907.87</v>
      </c>
      <c r="G11" s="21">
        <f>+E11</f>
        <v>1661319.45</v>
      </c>
      <c r="H11" s="21">
        <f>+D11+E11-F11</f>
        <v>190678.1699999997</v>
      </c>
      <c r="I11" s="22" t="s">
        <v>43</v>
      </c>
    </row>
    <row r="12" spans="3:9" ht="13.5" customHeight="1" thickBot="1">
      <c r="C12" s="19" t="s">
        <v>8</v>
      </c>
      <c r="D12" s="20">
        <v>117859.16999999969</v>
      </c>
      <c r="E12" s="23">
        <f>809865.93-25996.35</f>
        <v>783869.5800000001</v>
      </c>
      <c r="F12" s="23">
        <v>797367.99</v>
      </c>
      <c r="G12" s="21">
        <f>+E12</f>
        <v>783869.5800000001</v>
      </c>
      <c r="H12" s="21">
        <f>+D12+E12-F12</f>
        <v>104360.75999999978</v>
      </c>
      <c r="I12" s="24"/>
    </row>
    <row r="13" spans="3:9" ht="13.5" customHeight="1" thickBot="1">
      <c r="C13" s="19" t="s">
        <v>9</v>
      </c>
      <c r="D13" s="20">
        <v>41926.46000000002</v>
      </c>
      <c r="E13" s="23">
        <f>230627.97-8790.59+160799.76-1087.08</f>
        <v>381550.06</v>
      </c>
      <c r="F13" s="23">
        <f>182301.3+193922.2</f>
        <v>376223.5</v>
      </c>
      <c r="G13" s="21">
        <f>+E13</f>
        <v>381550.06</v>
      </c>
      <c r="H13" s="21">
        <f>+D13+E13-F13</f>
        <v>47253.02000000002</v>
      </c>
      <c r="I13" s="24"/>
    </row>
    <row r="14" spans="3:9" ht="13.5" customHeight="1" thickBot="1">
      <c r="C14" s="19" t="s">
        <v>10</v>
      </c>
      <c r="D14" s="20">
        <v>23623.679999999993</v>
      </c>
      <c r="E14" s="23">
        <f>77685.47-2954.1+54155.69-510.1+87167.64-2685.83</f>
        <v>212858.77</v>
      </c>
      <c r="F14" s="23">
        <f>83186.47+61301.59+65322.33</f>
        <v>209810.39</v>
      </c>
      <c r="G14" s="21">
        <f>+E14</f>
        <v>212858.77</v>
      </c>
      <c r="H14" s="21">
        <f>+D14+E14-F14</f>
        <v>26672.05999999997</v>
      </c>
      <c r="I14" s="25"/>
    </row>
    <row r="15" spans="3:9" ht="13.5" customHeight="1" thickBot="1">
      <c r="C15" s="19" t="s">
        <v>11</v>
      </c>
      <c r="D15" s="26">
        <f>SUM(D11:D14)</f>
        <v>336675.89999999956</v>
      </c>
      <c r="E15" s="26">
        <f>SUM(E11:E14)</f>
        <v>3039597.8600000003</v>
      </c>
      <c r="F15" s="26">
        <f>SUM(F11:F14)</f>
        <v>3007309.7500000005</v>
      </c>
      <c r="G15" s="26">
        <f>SUM(G11:G14)</f>
        <v>3039597.8600000003</v>
      </c>
      <c r="H15" s="26">
        <f>SUM(H11:H14)</f>
        <v>368964.0099999994</v>
      </c>
      <c r="I15" s="27"/>
    </row>
    <row r="16" spans="3:9" ht="13.5" customHeight="1" thickBot="1">
      <c r="C16" s="1" t="s">
        <v>12</v>
      </c>
      <c r="D16" s="1"/>
      <c r="E16" s="1"/>
      <c r="F16" s="1"/>
      <c r="G16" s="1"/>
      <c r="H16" s="1"/>
      <c r="I16" s="1"/>
    </row>
    <row r="17" spans="3:9" ht="48" customHeight="1" thickBot="1">
      <c r="C17" s="28" t="s">
        <v>3</v>
      </c>
      <c r="D17" s="15" t="s">
        <v>39</v>
      </c>
      <c r="E17" s="16" t="s">
        <v>40</v>
      </c>
      <c r="F17" s="16" t="s">
        <v>41</v>
      </c>
      <c r="G17" s="16" t="s">
        <v>4</v>
      </c>
      <c r="H17" s="16" t="s">
        <v>42</v>
      </c>
      <c r="I17" s="29" t="s">
        <v>13</v>
      </c>
    </row>
    <row r="18" spans="3:9" ht="17.25" customHeight="1" thickBot="1">
      <c r="C18" s="14" t="s">
        <v>14</v>
      </c>
      <c r="D18" s="30">
        <v>95670.45999999996</v>
      </c>
      <c r="E18" s="31">
        <f>1170297.92-13.02</f>
        <v>1170284.9</v>
      </c>
      <c r="F18" s="31">
        <v>1134830.1</v>
      </c>
      <c r="G18" s="21">
        <f>+E18</f>
        <v>1170284.9</v>
      </c>
      <c r="H18" s="31">
        <f>+D18+E18-F18</f>
        <v>131125.25999999978</v>
      </c>
      <c r="I18" s="32" t="s">
        <v>44</v>
      </c>
    </row>
    <row r="19" spans="3:9" ht="18.75" customHeight="1" thickBot="1">
      <c r="C19" s="19" t="s">
        <v>15</v>
      </c>
      <c r="D19" s="20">
        <v>34452.97000000003</v>
      </c>
      <c r="E19" s="21">
        <f>184634.51+13.02</f>
        <v>184647.53</v>
      </c>
      <c r="F19" s="21">
        <v>192807.8</v>
      </c>
      <c r="G19" s="21">
        <v>42373.71</v>
      </c>
      <c r="H19" s="31">
        <f aca="true" t="shared" si="0" ref="H19:H25">+D19+E19-F19</f>
        <v>26292.70000000004</v>
      </c>
      <c r="I19" s="33"/>
    </row>
    <row r="20" spans="3:9" ht="13.5" customHeight="1" hidden="1" thickBot="1">
      <c r="C20" s="28" t="s">
        <v>16</v>
      </c>
      <c r="D20" s="34">
        <v>0</v>
      </c>
      <c r="E20" s="21"/>
      <c r="F20" s="21"/>
      <c r="G20" s="21"/>
      <c r="H20" s="31">
        <f t="shared" si="0"/>
        <v>0</v>
      </c>
      <c r="I20" s="35"/>
    </row>
    <row r="21" spans="3:9" ht="22.5" customHeight="1" thickBot="1">
      <c r="C21" s="19" t="s">
        <v>17</v>
      </c>
      <c r="D21" s="20">
        <v>16318.48999999999</v>
      </c>
      <c r="E21" s="21">
        <f>162406.05+48.07</f>
        <v>162454.12</v>
      </c>
      <c r="F21" s="21">
        <v>159846.23</v>
      </c>
      <c r="G21" s="21">
        <f>+E21</f>
        <v>162454.12</v>
      </c>
      <c r="H21" s="31">
        <f t="shared" si="0"/>
        <v>18926.379999999976</v>
      </c>
      <c r="I21" s="36" t="s">
        <v>18</v>
      </c>
    </row>
    <row r="22" spans="3:9" ht="13.5" customHeight="1" thickBot="1">
      <c r="C22" s="19" t="s">
        <v>19</v>
      </c>
      <c r="D22" s="20">
        <v>21666.23999999999</v>
      </c>
      <c r="E22" s="21">
        <v>240024.6</v>
      </c>
      <c r="F22" s="21">
        <v>234601.08</v>
      </c>
      <c r="G22" s="21">
        <f>+E22</f>
        <v>240024.6</v>
      </c>
      <c r="H22" s="31">
        <f t="shared" si="0"/>
        <v>27089.76000000001</v>
      </c>
      <c r="I22" s="36" t="s">
        <v>20</v>
      </c>
    </row>
    <row r="23" spans="3:9" ht="13.5" customHeight="1" thickBot="1">
      <c r="C23" s="19" t="s">
        <v>21</v>
      </c>
      <c r="D23" s="20">
        <v>1280.7400000000016</v>
      </c>
      <c r="E23" s="23">
        <v>13495.34</v>
      </c>
      <c r="F23" s="23">
        <v>13219.56</v>
      </c>
      <c r="G23" s="21">
        <f>+E23</f>
        <v>13495.34</v>
      </c>
      <c r="H23" s="31">
        <f t="shared" si="0"/>
        <v>1556.5200000000023</v>
      </c>
      <c r="I23" s="37" t="s">
        <v>22</v>
      </c>
    </row>
    <row r="24" spans="3:9" ht="13.5" customHeight="1" thickBot="1">
      <c r="C24" s="28" t="s">
        <v>23</v>
      </c>
      <c r="D24" s="20">
        <v>13679.159999999989</v>
      </c>
      <c r="E24" s="23">
        <f>146587.31-48.07</f>
        <v>146539.24</v>
      </c>
      <c r="F24" s="23">
        <v>143042.7</v>
      </c>
      <c r="G24" s="21">
        <f>+E24</f>
        <v>146539.24</v>
      </c>
      <c r="H24" s="31">
        <f t="shared" si="0"/>
        <v>17175.699999999953</v>
      </c>
      <c r="I24" s="36"/>
    </row>
    <row r="25" spans="3:9" ht="13.5" customHeight="1" thickBot="1">
      <c r="C25" s="38" t="s">
        <v>24</v>
      </c>
      <c r="D25" s="20">
        <v>3587.2000000000007</v>
      </c>
      <c r="E25" s="23">
        <v>32665.51</v>
      </c>
      <c r="F25" s="23">
        <v>32326.19</v>
      </c>
      <c r="G25" s="21">
        <f>+E25</f>
        <v>32665.51</v>
      </c>
      <c r="H25" s="31">
        <f t="shared" si="0"/>
        <v>3926.5200000000004</v>
      </c>
      <c r="I25" s="37" t="s">
        <v>45</v>
      </c>
    </row>
    <row r="26" spans="3:9" s="39" customFormat="1" ht="13.5" customHeight="1" thickBot="1">
      <c r="C26" s="19" t="s">
        <v>11</v>
      </c>
      <c r="D26" s="26">
        <f>SUM(D18:D25)</f>
        <v>186655.25999999995</v>
      </c>
      <c r="E26" s="26">
        <f>SUM(E18:E25)</f>
        <v>1950111.24</v>
      </c>
      <c r="F26" s="26">
        <f>SUM(F18:F25)</f>
        <v>1910673.6600000001</v>
      </c>
      <c r="G26" s="26">
        <f>SUM(G18:G25)</f>
        <v>1807837.4200000002</v>
      </c>
      <c r="H26" s="26">
        <f>SUM(H18:H25)</f>
        <v>226092.83999999973</v>
      </c>
      <c r="I26" s="35"/>
    </row>
    <row r="27" spans="3:9" ht="13.5" customHeight="1" thickBot="1">
      <c r="C27" s="2" t="s">
        <v>25</v>
      </c>
      <c r="D27" s="2"/>
      <c r="E27" s="2"/>
      <c r="F27" s="2"/>
      <c r="G27" s="2"/>
      <c r="H27" s="2"/>
      <c r="I27" s="2"/>
    </row>
    <row r="28" spans="3:9" ht="28.5" customHeight="1" thickBot="1">
      <c r="C28" s="40" t="s">
        <v>26</v>
      </c>
      <c r="D28" s="41" t="s">
        <v>27</v>
      </c>
      <c r="E28" s="42"/>
      <c r="F28" s="42"/>
      <c r="G28" s="42"/>
      <c r="H28" s="43"/>
      <c r="I28" s="44" t="s">
        <v>28</v>
      </c>
    </row>
    <row r="29" spans="3:8" ht="14.25" customHeight="1">
      <c r="C29" s="45" t="s">
        <v>46</v>
      </c>
      <c r="D29" s="45"/>
      <c r="E29" s="45"/>
      <c r="F29" s="45"/>
      <c r="G29" s="45"/>
      <c r="H29" s="46">
        <f>+H15+H26</f>
        <v>595056.8499999992</v>
      </c>
    </row>
  </sheetData>
  <sheetProtection/>
  <mergeCells count="10">
    <mergeCell ref="C16:I16"/>
    <mergeCell ref="I18:I19"/>
    <mergeCell ref="C27:I27"/>
    <mergeCell ref="D28:H28"/>
    <mergeCell ref="I11:I14"/>
    <mergeCell ref="C5:I5"/>
    <mergeCell ref="C6:I6"/>
    <mergeCell ref="C7:I7"/>
    <mergeCell ref="C8:I8"/>
    <mergeCell ref="C10:I10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120" zoomScaleSheetLayoutView="120" zoomScalePageLayoutView="0" workbookViewId="0" topLeftCell="A1">
      <selection activeCell="B6" sqref="B6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3.875" style="0" customWidth="1"/>
  </cols>
  <sheetData>
    <row r="1" spans="1:9" ht="12.75">
      <c r="A1" s="48" t="s">
        <v>29</v>
      </c>
      <c r="B1" s="48"/>
      <c r="C1" s="48"/>
      <c r="D1" s="48"/>
      <c r="E1" s="48"/>
      <c r="F1" s="48"/>
      <c r="G1" s="48"/>
      <c r="H1" s="48"/>
      <c r="I1" s="48"/>
    </row>
    <row r="2" spans="1:9" ht="12.75">
      <c r="A2" s="48" t="s">
        <v>30</v>
      </c>
      <c r="B2" s="48"/>
      <c r="C2" s="48"/>
      <c r="D2" s="48"/>
      <c r="E2" s="48"/>
      <c r="F2" s="48"/>
      <c r="G2" s="48"/>
      <c r="H2" s="48"/>
      <c r="I2" s="48"/>
    </row>
    <row r="3" spans="1:9" ht="12.75">
      <c r="A3" s="48" t="s">
        <v>47</v>
      </c>
      <c r="B3" s="48"/>
      <c r="C3" s="48"/>
      <c r="D3" s="48"/>
      <c r="E3" s="48"/>
      <c r="F3" s="48"/>
      <c r="G3" s="48"/>
      <c r="H3" s="48"/>
      <c r="I3" s="48"/>
    </row>
    <row r="4" spans="1:9" ht="51">
      <c r="A4" s="49" t="s">
        <v>31</v>
      </c>
      <c r="B4" s="50" t="s">
        <v>48</v>
      </c>
      <c r="C4" s="50" t="s">
        <v>49</v>
      </c>
      <c r="D4" s="50" t="s">
        <v>32</v>
      </c>
      <c r="E4" s="50" t="s">
        <v>33</v>
      </c>
      <c r="F4" s="50" t="s">
        <v>34</v>
      </c>
      <c r="G4" s="50" t="s">
        <v>35</v>
      </c>
      <c r="H4" s="50" t="s">
        <v>50</v>
      </c>
      <c r="I4" s="49" t="s">
        <v>36</v>
      </c>
    </row>
    <row r="5" spans="1:9" ht="15">
      <c r="A5" s="51" t="s">
        <v>37</v>
      </c>
      <c r="B5" s="51">
        <v>-49.50999999999999</v>
      </c>
      <c r="C5" s="52">
        <v>-51.68892</v>
      </c>
      <c r="D5" s="52">
        <v>184.64753</v>
      </c>
      <c r="E5" s="52">
        <v>192.8078</v>
      </c>
      <c r="F5" s="52">
        <v>4.32</v>
      </c>
      <c r="G5" s="52">
        <v>42.37371</v>
      </c>
      <c r="H5" s="52">
        <v>26.2927</v>
      </c>
      <c r="I5" s="52">
        <f>B5+D5+F5-G5</f>
        <v>97.08381999999999</v>
      </c>
    </row>
    <row r="7" ht="15">
      <c r="A7" t="s">
        <v>51</v>
      </c>
    </row>
    <row r="8" ht="12.75">
      <c r="A8" t="s">
        <v>52</v>
      </c>
    </row>
    <row r="9" ht="12.75">
      <c r="A9" t="s">
        <v>53</v>
      </c>
    </row>
    <row r="10" ht="12.75">
      <c r="A10" t="s">
        <v>54</v>
      </c>
    </row>
    <row r="11" ht="12.75">
      <c r="A11" t="s">
        <v>55</v>
      </c>
    </row>
    <row r="12" ht="12.75">
      <c r="A12" t="s">
        <v>56</v>
      </c>
    </row>
    <row r="13" ht="12.75">
      <c r="A13" t="s">
        <v>57</v>
      </c>
    </row>
    <row r="15" spans="1:9" ht="15">
      <c r="A15" s="53"/>
      <c r="B15" s="53"/>
      <c r="C15" s="53"/>
      <c r="D15" s="53"/>
      <c r="E15" s="53"/>
      <c r="F15" s="53"/>
      <c r="G15" s="53"/>
      <c r="H15" s="53"/>
      <c r="I15" s="53"/>
    </row>
    <row r="17" spans="4:6" ht="12.75">
      <c r="D17" s="54"/>
      <c r="E17" s="54"/>
      <c r="F17" s="54"/>
    </row>
  </sheetData>
  <sheetProtection/>
  <mergeCells count="4">
    <mergeCell ref="A1:I1"/>
    <mergeCell ref="A2:I2"/>
    <mergeCell ref="A3:I3"/>
    <mergeCell ref="A15:I1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2011-03-25T07:17:50Z</dcterms:created>
  <dcterms:modified xsi:type="dcterms:W3CDTF">2012-04-24T13:36:52Z</dcterms:modified>
  <cp:category/>
  <cp:version/>
  <cp:contentType/>
  <cp:contentStatus/>
</cp:coreProperties>
</file>