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<sst xmlns="http://schemas.openxmlformats.org/spreadsheetml/2006/main" count="95" uniqueCount="86">
  <si>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</si>
  <si>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</si>
  <si>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</si>
  <si>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</si>
  <si>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</si>
  <si>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</si>
  <si>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</si>
  <si>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</si>
  <si>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</si>
  <si>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</si>
  <si>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</si>
  <si>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</si>
  <si>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</si>
  <si>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</si>
  <si>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</si>
  <si>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</si>
  <si>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</si>
  <si>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</si>
  <si>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</si>
  <si>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</si>
  <si>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</si>
  <si>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</si>
  <si>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</si>
  <si>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</si>
  <si>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</si>
  <si>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</si>
  <si>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</si>
  <si>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</si>
  <si>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</si>
  <si>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</si>
  <si>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</si>
  <si>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</si>
  <si>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</si>
  <si>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</si>
  <si>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</si>
  <si>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</si>
  <si>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</si>
  <si>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</si>
  <si>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</si>
  <si>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</si>
  <si>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</si>
  <si>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</si>
  <si>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</si>
  <si>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</si>
  <si>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</si>
  <si>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</si>
  <si>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</si>
  <si>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</si>
  <si>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</si>
  <si>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</si>
  <si>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</si>
  <si>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</si>
  <si>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</si>
  <si>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</si>
  <si>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</si>
  <si>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</si>
  <si>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</si>
  <si>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</si>
  <si>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</si>
  <si>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</si>
  <si>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</si>
  <si>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</si>
  <si>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</si>
  <si>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 xml:space="preserve"> ООО"Технострой-3"</t>
  </si>
  <si>
    <t>Общая задолженность по дому  на 01.01.2012г.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</si>
  <si>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</si>
  <si>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</si>
  <si>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</si>
  <si>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t>1 шт.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</si>
  <si>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</si>
  <si>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</si>
  <si>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</si>
  <si>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</si>
  <si>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</si>
  <si>
    <t>имущества жилого дома № 16  по ул. Молодцова с 01.07.2011г. по 31.12.2011г.</t>
  </si>
  <si>
    <t>ООО "Уют-Сервис", договор управления № Н/2011-96 от 01.07.2011г.</t>
  </si>
  <si>
    <t xml:space="preserve">Поступило от ООО "Домашние сети" за размещение интернет оборудования 2160,00 руб. </t>
  </si>
  <si>
    <t>№ 16 по ул. Молодцова с 01.07.2011г. по 31.12.2011г.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</si>
  <si>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65.14 </t>
    </r>
    <r>
      <rPr>
        <sz val="10"/>
        <rFont val="Arial Cyr"/>
        <family val="0"/>
      </rPr>
      <t>тыс.рублей, в том числе:</t>
    </r>
  </si>
  <si>
    <t>ремонт лифтового оборудования - 43.04 т.р.</t>
  </si>
  <si>
    <t>ремонт ХВС, смена кранов, задвижек - 15.26 т.р.</t>
  </si>
  <si>
    <t>установка информационного стенда - 4.11 т.р.</t>
  </si>
  <si>
    <t>прочее - 2.73 т.р.</t>
  </si>
  <si>
    <t>Отчет о реализации программы капитального ремонта жилого фонда ООО "УЮТ-СЕРВИС" в соответствии с ФЗ № 185 за период с 01 декабря 2011г. по 31 декабря 2011г.  по адресу г.Сертолово, ул. Молодцова, д. 16</t>
  </si>
  <si>
    <t>ул.Молодцова, д.16</t>
  </si>
  <si>
    <t>установка т/о узлов учета теп/энергии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</si>
</sst>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5" fillId="0" borderId="19" xfId="0" applyFont="1" applyBorder="1" applyAlignment="1">
      <alignment/>
    </xf>
    <xf numFmtId="2" fontId="15" fillId="0" borderId="15" xfId="0" applyNumberFormat="1" applyFont="1" applyBorder="1" applyAlignment="1">
      <alignment horizontal="center"/>
    </xf>
    <xf numFmtId="2" fontId="15" fillId="0" borderId="19" xfId="61" applyNumberFormat="1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5" xfId="0" applyFont="1" applyBorder="1" applyAlignment="1">
      <alignment/>
    </xf>
    <xf numFmtId="4" fontId="18" fillId="0" borderId="25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4" fontId="18" fillId="0" borderId="25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right" vertical="top" wrapText="1"/>
    </xf>
    <xf numFmtId="4" fontId="9" fillId="0" borderId="24" xfId="0" applyNumberFormat="1" applyFont="1" applyFill="1" applyBorder="1" applyAlignment="1">
      <alignment vertical="top" wrapText="1"/>
    </xf>
    <xf numFmtId="4" fontId="8" fillId="0" borderId="24" xfId="0" applyNumberFormat="1" applyFont="1" applyFill="1" applyBorder="1" applyAlignment="1">
      <alignment vertical="top" wrapText="1"/>
    </xf>
    <xf numFmtId="4" fontId="3" fillId="0" borderId="24" xfId="0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" fontId="8" fillId="0" borderId="28" xfId="0" applyNumberFormat="1" applyFont="1" applyFill="1" applyBorder="1" applyAlignment="1">
      <alignment horizontal="right" vertical="top" wrapText="1"/>
    </xf>
    <xf numFmtId="4" fontId="9" fillId="0" borderId="28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24" xfId="0" applyNumberFormat="1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26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2" fontId="42" fillId="0" borderId="25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8" fillId="0" borderId="26" xfId="0" applyNumberFormat="1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2" fontId="8" fillId="0" borderId="24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46" hidden="1" customWidth="1"/>
    <col min="2" max="2" width="9.125" style="46" hidden="1" customWidth="1"/>
    <col min="3" max="3" width="30.75390625" style="76" customWidth="1"/>
    <col min="4" max="4" width="14.375" style="76" customWidth="1"/>
    <col min="5" max="5" width="11.875" style="76" customWidth="1"/>
    <col min="6" max="6" width="13.25390625" style="76" customWidth="1"/>
    <col min="7" max="7" width="11.875" style="76" customWidth="1"/>
    <col min="8" max="8" width="14.375" style="76" customWidth="1"/>
    <col min="9" max="9" width="21.00390625" style="76" customWidth="1"/>
    <col min="10" max="10" width="10.125" style="46" bestFit="1" customWidth="1"/>
    <col min="11" max="16384" width="9.125" style="46" customWidth="1"/>
  </cols>
  <sheetData>
    <row r="1" spans="3:9" ht="12.75" customHeight="1" hidden="1">
      <c r="C1" s="47"/>
      <c r="D1" s="47"/>
      <c r="E1" s="47"/>
      <c r="F1" s="47"/>
      <c r="G1" s="47"/>
      <c r="H1" s="47"/>
      <c r="I1" s="47"/>
    </row>
    <row r="2" spans="3:9" ht="13.5" customHeight="1" hidden="1" thickBot="1">
      <c r="C2" s="47"/>
      <c r="D2" s="47"/>
      <c r="E2" s="47" t="s">
        <v>0</v>
      </c>
      <c r="F2" s="47"/>
      <c r="G2" s="47"/>
      <c r="H2" s="47"/>
      <c r="I2" s="47"/>
    </row>
    <row r="3" spans="3:9" ht="13.5" customHeight="1" hidden="1" thickBot="1">
      <c r="C3" s="48"/>
      <c r="D3" s="49"/>
      <c r="E3" s="50"/>
      <c r="F3" s="50"/>
      <c r="G3" s="50"/>
      <c r="H3" s="50"/>
      <c r="I3" s="51"/>
    </row>
    <row r="4" spans="3:9" ht="12.75" customHeight="1" hidden="1">
      <c r="C4" s="52"/>
      <c r="D4" s="52"/>
      <c r="E4" s="53"/>
      <c r="F4" s="53"/>
      <c r="G4" s="53"/>
      <c r="H4" s="53"/>
      <c r="I4" s="53"/>
    </row>
    <row r="5" spans="3:9" ht="14.25">
      <c r="C5" s="94" t="s">
        <v>1</v>
      </c>
      <c r="D5" s="94"/>
      <c r="E5" s="94"/>
      <c r="F5" s="94"/>
      <c r="G5" s="94"/>
      <c r="H5" s="94"/>
      <c r="I5" s="94"/>
    </row>
    <row r="6" spans="3:9" ht="12.75">
      <c r="C6" s="95" t="s">
        <v>2</v>
      </c>
      <c r="D6" s="95"/>
      <c r="E6" s="95"/>
      <c r="F6" s="95"/>
      <c r="G6" s="95"/>
      <c r="H6" s="95"/>
      <c r="I6" s="95"/>
    </row>
    <row r="7" spans="3:9" ht="12.75">
      <c r="C7" s="95" t="s">
        <v>74</v>
      </c>
      <c r="D7" s="95"/>
      <c r="E7" s="95"/>
      <c r="F7" s="95"/>
      <c r="G7" s="95"/>
      <c r="H7" s="95"/>
      <c r="I7" s="95"/>
    </row>
    <row r="8" spans="3:9" ht="6" customHeight="1" thickBot="1">
      <c r="C8" s="96"/>
      <c r="D8" s="96"/>
      <c r="E8" s="96"/>
      <c r="F8" s="96"/>
      <c r="G8" s="96"/>
      <c r="H8" s="96"/>
      <c r="I8" s="96"/>
    </row>
    <row r="9" spans="3:9" ht="50.25" customHeight="1" thickBot="1">
      <c r="C9" s="54" t="s">
        <v>3</v>
      </c>
      <c r="D9" s="55" t="s">
        <v>58</v>
      </c>
      <c r="E9" s="56" t="s">
        <v>59</v>
      </c>
      <c r="F9" s="56" t="s">
        <v>60</v>
      </c>
      <c r="G9" s="56" t="s">
        <v>4</v>
      </c>
      <c r="H9" s="56" t="s">
        <v>61</v>
      </c>
      <c r="I9" s="55" t="s">
        <v>5</v>
      </c>
    </row>
    <row r="10" spans="3:9" ht="13.5" customHeight="1" thickBot="1">
      <c r="C10" s="97" t="s">
        <v>6</v>
      </c>
      <c r="D10" s="87"/>
      <c r="E10" s="87"/>
      <c r="F10" s="87"/>
      <c r="G10" s="87"/>
      <c r="H10" s="87"/>
      <c r="I10" s="98"/>
    </row>
    <row r="11" spans="3:9" ht="13.5" customHeight="1" thickBot="1">
      <c r="C11" s="57" t="s">
        <v>7</v>
      </c>
      <c r="D11" s="58">
        <v>0</v>
      </c>
      <c r="E11" s="59">
        <f>944623.21-61311.04</f>
        <v>883312.1699999999</v>
      </c>
      <c r="F11" s="59">
        <v>780231.28</v>
      </c>
      <c r="G11" s="59">
        <f>+E11</f>
        <v>883312.1699999999</v>
      </c>
      <c r="H11" s="59">
        <f>+D11+E11-F11</f>
        <v>103080.8899999999</v>
      </c>
      <c r="I11" s="84" t="s">
        <v>62</v>
      </c>
    </row>
    <row r="12" spans="3:9" ht="13.5" customHeight="1" thickBot="1">
      <c r="C12" s="57" t="s">
        <v>8</v>
      </c>
      <c r="D12" s="58">
        <v>0</v>
      </c>
      <c r="E12" s="60">
        <f>336234.95-19986.94</f>
        <v>316248.01</v>
      </c>
      <c r="F12" s="60">
        <v>277983.68</v>
      </c>
      <c r="G12" s="59">
        <f>+E12</f>
        <v>316248.01</v>
      </c>
      <c r="H12" s="59">
        <f>+D12+E12-F12</f>
        <v>38264.330000000016</v>
      </c>
      <c r="I12" s="85"/>
    </row>
    <row r="13" spans="3:9" ht="13.5" customHeight="1" thickBot="1">
      <c r="C13" s="57" t="s">
        <v>9</v>
      </c>
      <c r="D13" s="58">
        <v>0</v>
      </c>
      <c r="E13" s="60">
        <f>174143.74-3368.39</f>
        <v>170775.34999999998</v>
      </c>
      <c r="F13" s="60">
        <v>149825.39</v>
      </c>
      <c r="G13" s="59">
        <f>+E13</f>
        <v>170775.34999999998</v>
      </c>
      <c r="H13" s="59">
        <f>+D13+E13-F13</f>
        <v>20949.959999999963</v>
      </c>
      <c r="I13" s="85"/>
    </row>
    <row r="14" spans="3:9" ht="13.5" customHeight="1" thickBot="1">
      <c r="C14" s="57" t="s">
        <v>10</v>
      </c>
      <c r="D14" s="58">
        <v>0</v>
      </c>
      <c r="E14" s="60">
        <f>43301.35-2433.74+58658.37-1134.59</f>
        <v>98391.39000000001</v>
      </c>
      <c r="F14" s="60">
        <f>35963.1+50467.03</f>
        <v>86430.13</v>
      </c>
      <c r="G14" s="59">
        <f>+E14</f>
        <v>98391.39000000001</v>
      </c>
      <c r="H14" s="59">
        <f>+D14+E14-F14</f>
        <v>11961.26000000001</v>
      </c>
      <c r="I14" s="86"/>
    </row>
    <row r="15" spans="3:9" ht="13.5" customHeight="1" thickBot="1">
      <c r="C15" s="57" t="s">
        <v>11</v>
      </c>
      <c r="D15" s="61">
        <f>SUM(D11:D14)</f>
        <v>0</v>
      </c>
      <c r="E15" s="61">
        <f>SUM(E11:E14)</f>
        <v>1468726.92</v>
      </c>
      <c r="F15" s="61">
        <f>SUM(F11:F14)</f>
        <v>1294470.48</v>
      </c>
      <c r="G15" s="61">
        <f>SUM(G11:G14)</f>
        <v>1468726.92</v>
      </c>
      <c r="H15" s="61">
        <f>SUM(H11:H14)</f>
        <v>174256.4399999999</v>
      </c>
      <c r="I15" s="57"/>
    </row>
    <row r="16" spans="3:9" ht="13.5" customHeight="1" thickBot="1">
      <c r="C16" s="87" t="s">
        <v>12</v>
      </c>
      <c r="D16" s="87"/>
      <c r="E16" s="87"/>
      <c r="F16" s="87"/>
      <c r="G16" s="87"/>
      <c r="H16" s="87"/>
      <c r="I16" s="87"/>
    </row>
    <row r="17" spans="3:9" ht="49.5" customHeight="1" thickBot="1">
      <c r="C17" s="62" t="s">
        <v>3</v>
      </c>
      <c r="D17" s="55" t="s">
        <v>58</v>
      </c>
      <c r="E17" s="56" t="s">
        <v>59</v>
      </c>
      <c r="F17" s="56" t="s">
        <v>60</v>
      </c>
      <c r="G17" s="56" t="s">
        <v>4</v>
      </c>
      <c r="H17" s="56" t="s">
        <v>61</v>
      </c>
      <c r="I17" s="63" t="s">
        <v>13</v>
      </c>
    </row>
    <row r="18" spans="3:9" ht="17.25" customHeight="1" thickBot="1">
      <c r="C18" s="54" t="s">
        <v>14</v>
      </c>
      <c r="D18" s="64">
        <v>0</v>
      </c>
      <c r="E18" s="65">
        <f>708908.72-26.24</f>
        <v>708882.48</v>
      </c>
      <c r="F18" s="65">
        <v>639126.05</v>
      </c>
      <c r="G18" s="65">
        <f>+E18</f>
        <v>708882.48</v>
      </c>
      <c r="H18" s="65">
        <f>+D18+E18-F18</f>
        <v>69756.42999999993</v>
      </c>
      <c r="I18" s="88" t="s">
        <v>75</v>
      </c>
    </row>
    <row r="19" spans="3:10" ht="18.75" customHeight="1" thickBot="1">
      <c r="C19" s="57" t="s">
        <v>15</v>
      </c>
      <c r="D19" s="58">
        <v>0</v>
      </c>
      <c r="E19" s="59">
        <f>112387.94-4.16</f>
        <v>112383.78</v>
      </c>
      <c r="F19" s="59">
        <v>101324.83</v>
      </c>
      <c r="G19" s="65">
        <v>65144.33</v>
      </c>
      <c r="H19" s="65">
        <f aca="true" t="shared" si="0" ref="H19:H24">+D19+E19-F19</f>
        <v>11058.949999999997</v>
      </c>
      <c r="I19" s="89"/>
      <c r="J19" s="66"/>
    </row>
    <row r="20" spans="3:9" ht="13.5" customHeight="1" thickBot="1">
      <c r="C20" s="62" t="s">
        <v>16</v>
      </c>
      <c r="D20" s="67">
        <v>0</v>
      </c>
      <c r="E20" s="59">
        <v>38206.08</v>
      </c>
      <c r="F20" s="59">
        <v>24657.32</v>
      </c>
      <c r="G20" s="65">
        <v>58000</v>
      </c>
      <c r="H20" s="65">
        <f t="shared" si="0"/>
        <v>13548.760000000002</v>
      </c>
      <c r="I20" s="69"/>
    </row>
    <row r="21" spans="3:9" ht="22.5" customHeight="1" thickBot="1">
      <c r="C21" s="57" t="s">
        <v>17</v>
      </c>
      <c r="D21" s="58">
        <v>0</v>
      </c>
      <c r="E21" s="59">
        <f>97759.05-734.48</f>
        <v>97024.57</v>
      </c>
      <c r="F21" s="59">
        <v>87544.02</v>
      </c>
      <c r="G21" s="65">
        <f>+E21</f>
        <v>97024.57</v>
      </c>
      <c r="H21" s="65">
        <f t="shared" si="0"/>
        <v>9480.550000000003</v>
      </c>
      <c r="I21" s="69" t="s">
        <v>18</v>
      </c>
    </row>
    <row r="22" spans="3:9" ht="13.5" customHeight="1" thickBot="1">
      <c r="C22" s="57" t="s">
        <v>19</v>
      </c>
      <c r="D22" s="58">
        <v>0</v>
      </c>
      <c r="E22" s="59">
        <f>146103.84-5.4</f>
        <v>146098.44</v>
      </c>
      <c r="F22" s="59">
        <v>131721.9</v>
      </c>
      <c r="G22" s="65">
        <f>+E22</f>
        <v>146098.44</v>
      </c>
      <c r="H22" s="65">
        <f t="shared" si="0"/>
        <v>14376.540000000008</v>
      </c>
      <c r="I22" s="69" t="s">
        <v>20</v>
      </c>
    </row>
    <row r="23" spans="3:9" ht="13.5" customHeight="1" thickBot="1">
      <c r="C23" s="57" t="s">
        <v>21</v>
      </c>
      <c r="D23" s="58">
        <v>0</v>
      </c>
      <c r="E23" s="60">
        <f>6914.27-0.26</f>
        <v>6914.01</v>
      </c>
      <c r="F23" s="60">
        <v>6233.72</v>
      </c>
      <c r="G23" s="65">
        <f>+E23</f>
        <v>6914.01</v>
      </c>
      <c r="H23" s="65">
        <f t="shared" si="0"/>
        <v>680.29</v>
      </c>
      <c r="I23" s="70" t="s">
        <v>22</v>
      </c>
    </row>
    <row r="24" spans="3:9" ht="13.5" customHeight="1" thickBot="1">
      <c r="C24" s="62" t="s">
        <v>23</v>
      </c>
      <c r="D24" s="58">
        <v>0</v>
      </c>
      <c r="E24" s="60">
        <f>80017.18-1839.14</f>
        <v>78178.04</v>
      </c>
      <c r="F24" s="60">
        <v>68988.64</v>
      </c>
      <c r="G24" s="65">
        <f>+E24</f>
        <v>78178.04</v>
      </c>
      <c r="H24" s="65">
        <f t="shared" si="0"/>
        <v>9189.399999999994</v>
      </c>
      <c r="I24" s="69"/>
    </row>
    <row r="25" spans="3:9" ht="13.5" customHeight="1" hidden="1" thickBot="1">
      <c r="C25" s="57" t="s">
        <v>24</v>
      </c>
      <c r="D25" s="103"/>
      <c r="E25" s="60"/>
      <c r="F25" s="60"/>
      <c r="G25" s="65">
        <f>+E25</f>
        <v>0</v>
      </c>
      <c r="H25" s="65">
        <f>+D25+E25-F25</f>
        <v>0</v>
      </c>
      <c r="I25" s="70" t="s">
        <v>63</v>
      </c>
    </row>
    <row r="26" spans="3:9" s="71" customFormat="1" ht="13.5" customHeight="1" thickBot="1">
      <c r="C26" s="57" t="s">
        <v>11</v>
      </c>
      <c r="D26" s="61">
        <f>SUM(D18:D25)</f>
        <v>0</v>
      </c>
      <c r="E26" s="61">
        <f>SUM(E18:E25)</f>
        <v>1187687.4</v>
      </c>
      <c r="F26" s="61">
        <f>SUM(F18:F25)</f>
        <v>1059596.48</v>
      </c>
      <c r="G26" s="61">
        <f>SUM(G18:G25)</f>
        <v>1160241.8699999999</v>
      </c>
      <c r="H26" s="61">
        <f>SUM(H18:H25)</f>
        <v>128090.91999999993</v>
      </c>
      <c r="I26" s="68"/>
    </row>
    <row r="27" spans="3:9" ht="13.5" customHeight="1" thickBot="1">
      <c r="C27" s="90" t="s">
        <v>25</v>
      </c>
      <c r="D27" s="90"/>
      <c r="E27" s="90"/>
      <c r="F27" s="90"/>
      <c r="G27" s="90"/>
      <c r="H27" s="90"/>
      <c r="I27" s="90"/>
    </row>
    <row r="28" spans="3:9" ht="24.75" customHeight="1" thickBot="1">
      <c r="C28" s="72" t="s">
        <v>26</v>
      </c>
      <c r="D28" s="91" t="s">
        <v>76</v>
      </c>
      <c r="E28" s="92"/>
      <c r="F28" s="92"/>
      <c r="G28" s="92"/>
      <c r="H28" s="93"/>
      <c r="I28" s="73" t="s">
        <v>27</v>
      </c>
    </row>
    <row r="29" spans="3:8" ht="14.25" customHeight="1">
      <c r="C29" s="74" t="s">
        <v>64</v>
      </c>
      <c r="D29" s="74"/>
      <c r="E29" s="74"/>
      <c r="F29" s="74"/>
      <c r="G29" s="74"/>
      <c r="H29" s="75">
        <f>+H15+H26</f>
        <v>302347.3599999998</v>
      </c>
    </row>
  </sheetData>
  <sheetProtection/>
  <mergeCells count="10">
    <mergeCell ref="I11:I14"/>
    <mergeCell ref="C16:I16"/>
    <mergeCell ref="I18:I19"/>
    <mergeCell ref="C27:I27"/>
    <mergeCell ref="D28:H28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9" width="15.125" style="0" customWidth="1"/>
  </cols>
  <sheetData>
    <row r="1" spans="1:9" ht="12.75">
      <c r="A1" s="99" t="s">
        <v>28</v>
      </c>
      <c r="B1" s="99"/>
      <c r="C1" s="99"/>
      <c r="D1" s="99"/>
      <c r="E1" s="99"/>
      <c r="F1" s="99"/>
      <c r="G1" s="99"/>
      <c r="H1" s="99"/>
      <c r="I1" s="99"/>
    </row>
    <row r="2" spans="1:9" ht="12.75">
      <c r="A2" s="99" t="s">
        <v>29</v>
      </c>
      <c r="B2" s="99"/>
      <c r="C2" s="99"/>
      <c r="D2" s="99"/>
      <c r="E2" s="99"/>
      <c r="F2" s="99"/>
      <c r="G2" s="99"/>
      <c r="H2" s="99"/>
      <c r="I2" s="99"/>
    </row>
    <row r="3" spans="1:9" ht="12.75">
      <c r="A3" s="99" t="s">
        <v>77</v>
      </c>
      <c r="B3" s="99"/>
      <c r="C3" s="99"/>
      <c r="D3" s="99"/>
      <c r="E3" s="99"/>
      <c r="F3" s="99"/>
      <c r="G3" s="99"/>
      <c r="H3" s="99"/>
      <c r="I3" s="99"/>
    </row>
    <row r="4" spans="1:9" ht="51">
      <c r="A4" s="77" t="s">
        <v>30</v>
      </c>
      <c r="B4" s="78" t="s">
        <v>65</v>
      </c>
      <c r="C4" s="78" t="s">
        <v>66</v>
      </c>
      <c r="D4" s="78" t="s">
        <v>31</v>
      </c>
      <c r="E4" s="78" t="s">
        <v>32</v>
      </c>
      <c r="F4" s="78" t="s">
        <v>33</v>
      </c>
      <c r="G4" s="78" t="s">
        <v>34</v>
      </c>
      <c r="H4" s="78" t="s">
        <v>67</v>
      </c>
      <c r="I4" s="77" t="s">
        <v>35</v>
      </c>
    </row>
    <row r="5" spans="1:9" ht="15">
      <c r="A5" s="79" t="s">
        <v>36</v>
      </c>
      <c r="B5" s="80">
        <v>0</v>
      </c>
      <c r="C5" s="80">
        <v>0</v>
      </c>
      <c r="D5" s="80">
        <v>112.38378</v>
      </c>
      <c r="E5" s="80">
        <v>101.32483</v>
      </c>
      <c r="F5" s="80">
        <v>2.16</v>
      </c>
      <c r="G5" s="80">
        <v>65.14433</v>
      </c>
      <c r="H5" s="80">
        <v>11.05895</v>
      </c>
      <c r="I5" s="80">
        <f>B5+D5+F5-G5</f>
        <v>49.39945</v>
      </c>
    </row>
    <row r="7" ht="15">
      <c r="A7" t="s">
        <v>78</v>
      </c>
    </row>
    <row r="8" ht="12.75">
      <c r="A8" t="s">
        <v>79</v>
      </c>
    </row>
    <row r="9" ht="12.75">
      <c r="A9" t="s">
        <v>80</v>
      </c>
    </row>
    <row r="10" ht="12.75">
      <c r="A10" t="s">
        <v>81</v>
      </c>
    </row>
    <row r="11" ht="12.75">
      <c r="A11" t="s">
        <v>82</v>
      </c>
    </row>
    <row r="15" spans="4:6" ht="12.75">
      <c r="D15" s="2"/>
      <c r="E15" s="2"/>
      <c r="F15" s="2"/>
    </row>
    <row r="16" spans="4:6" ht="12.75">
      <c r="D16" s="2"/>
      <c r="E16" s="2"/>
      <c r="F16" s="2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100" t="s">
        <v>83</v>
      </c>
      <c r="B1" s="100"/>
      <c r="C1" s="100"/>
      <c r="D1" s="100"/>
      <c r="E1" s="100"/>
      <c r="F1" s="100"/>
      <c r="G1" s="100"/>
    </row>
    <row r="2" spans="1:7" ht="29.25" customHeight="1" thickBot="1">
      <c r="A2" s="100"/>
      <c r="B2" s="100"/>
      <c r="C2" s="100"/>
      <c r="D2" s="100"/>
      <c r="E2" s="100"/>
      <c r="F2" s="100"/>
      <c r="G2" s="100"/>
    </row>
    <row r="3" spans="1:7" ht="13.5" thickBot="1">
      <c r="A3" s="4"/>
      <c r="B3" s="5"/>
      <c r="C3" s="1"/>
      <c r="D3" s="5"/>
      <c r="E3" s="5"/>
      <c r="F3" s="101" t="s">
        <v>37</v>
      </c>
      <c r="G3" s="102"/>
    </row>
    <row r="4" spans="1:7" ht="12.75">
      <c r="A4" s="6" t="s">
        <v>38</v>
      </c>
      <c r="B4" s="7" t="s">
        <v>39</v>
      </c>
      <c r="C4" s="6" t="s">
        <v>40</v>
      </c>
      <c r="D4" s="7" t="s">
        <v>41</v>
      </c>
      <c r="E4" s="8" t="s">
        <v>42</v>
      </c>
      <c r="F4" s="8"/>
      <c r="G4" s="8"/>
    </row>
    <row r="5" spans="1:7" ht="12.75">
      <c r="A5" s="6" t="s">
        <v>43</v>
      </c>
      <c r="B5" s="7"/>
      <c r="C5" s="9"/>
      <c r="D5" s="7" t="s">
        <v>44</v>
      </c>
      <c r="E5" s="7" t="s">
        <v>45</v>
      </c>
      <c r="F5" s="7" t="s">
        <v>46</v>
      </c>
      <c r="G5" s="7" t="s">
        <v>47</v>
      </c>
    </row>
    <row r="6" spans="1:7" ht="12.75">
      <c r="A6" s="6"/>
      <c r="B6" s="7"/>
      <c r="C6" s="9"/>
      <c r="D6" s="7" t="s">
        <v>48</v>
      </c>
      <c r="E6" s="7"/>
      <c r="F6" s="7" t="s">
        <v>49</v>
      </c>
      <c r="G6" s="7" t="s">
        <v>50</v>
      </c>
    </row>
    <row r="7" spans="1:7" ht="12.75">
      <c r="A7" s="10"/>
      <c r="B7" s="11"/>
      <c r="C7" s="2"/>
      <c r="D7" s="11"/>
      <c r="E7" s="11"/>
      <c r="F7" s="11"/>
      <c r="G7" s="7" t="s">
        <v>51</v>
      </c>
    </row>
    <row r="8" spans="1:7" ht="13.5" thickBot="1">
      <c r="A8" s="12"/>
      <c r="B8" s="13"/>
      <c r="C8" s="3"/>
      <c r="D8" s="13"/>
      <c r="E8" s="13"/>
      <c r="F8" s="13"/>
      <c r="G8" s="13"/>
    </row>
    <row r="9" spans="1:7" ht="12.75">
      <c r="A9" s="5"/>
      <c r="B9" s="14"/>
      <c r="C9" s="1"/>
      <c r="D9" s="5"/>
      <c r="E9" s="5"/>
      <c r="F9" s="5"/>
      <c r="G9" s="14"/>
    </row>
    <row r="10" spans="1:7" ht="12.75">
      <c r="A10" s="7">
        <v>1</v>
      </c>
      <c r="B10" s="15" t="s">
        <v>84</v>
      </c>
      <c r="C10" s="6" t="s">
        <v>85</v>
      </c>
      <c r="D10" s="7" t="s">
        <v>68</v>
      </c>
      <c r="E10" s="16">
        <v>289.4</v>
      </c>
      <c r="F10" s="16">
        <v>58</v>
      </c>
      <c r="G10" s="17">
        <f>+E10-F10</f>
        <v>231.39999999999998</v>
      </c>
    </row>
    <row r="11" spans="1:7" ht="12.75">
      <c r="A11" s="7"/>
      <c r="B11" s="15"/>
      <c r="C11" s="6"/>
      <c r="D11" s="7"/>
      <c r="E11" s="16"/>
      <c r="F11" s="16"/>
      <c r="G11" s="17"/>
    </row>
    <row r="12" spans="1:7" ht="12.75">
      <c r="A12" s="7"/>
      <c r="B12" s="15"/>
      <c r="C12" s="18" t="s">
        <v>52</v>
      </c>
      <c r="D12" s="19"/>
      <c r="E12" s="20">
        <f>SUM(E10:E11)</f>
        <v>289.4</v>
      </c>
      <c r="F12" s="20">
        <f>SUM(F10:F11)</f>
        <v>58</v>
      </c>
      <c r="G12" s="20">
        <f>SUM(G10:G11)</f>
        <v>231.39999999999998</v>
      </c>
    </row>
    <row r="13" spans="1:7" ht="13.5" thickBot="1">
      <c r="A13" s="21"/>
      <c r="B13" s="22"/>
      <c r="C13" s="23"/>
      <c r="D13" s="24"/>
      <c r="E13" s="25"/>
      <c r="F13" s="25"/>
      <c r="G13" s="26"/>
    </row>
    <row r="14" spans="1:7" ht="12.75">
      <c r="A14" s="5"/>
      <c r="B14" s="14"/>
      <c r="C14" s="81"/>
      <c r="D14" s="27"/>
      <c r="E14" s="28"/>
      <c r="F14" s="29"/>
      <c r="G14" s="29"/>
    </row>
    <row r="15" spans="1:7" ht="12.75">
      <c r="A15" s="11"/>
      <c r="B15" s="30" t="s">
        <v>11</v>
      </c>
      <c r="C15" s="82"/>
      <c r="D15" s="9"/>
      <c r="E15" s="31">
        <f>E12</f>
        <v>289.4</v>
      </c>
      <c r="F15" s="32">
        <f>+F12</f>
        <v>58</v>
      </c>
      <c r="G15" s="33">
        <f>+E15-F15</f>
        <v>231.39999999999998</v>
      </c>
    </row>
    <row r="16" spans="1:7" ht="13.5" thickBot="1">
      <c r="A16" s="13"/>
      <c r="B16" s="34"/>
      <c r="C16" s="83"/>
      <c r="D16" s="35"/>
      <c r="E16" s="24"/>
      <c r="F16" s="36"/>
      <c r="G16" s="36"/>
    </row>
    <row r="18" spans="1:7" ht="61.5" customHeight="1">
      <c r="A18" s="37" t="s">
        <v>53</v>
      </c>
      <c r="B18" s="37" t="s">
        <v>55</v>
      </c>
      <c r="C18" s="37" t="s">
        <v>69</v>
      </c>
      <c r="D18" s="37" t="s">
        <v>70</v>
      </c>
      <c r="E18" s="38" t="s">
        <v>54</v>
      </c>
      <c r="F18" s="37" t="s">
        <v>71</v>
      </c>
      <c r="G18" s="39"/>
    </row>
    <row r="19" spans="1:7" ht="15">
      <c r="A19" s="40">
        <v>1</v>
      </c>
      <c r="B19" s="41">
        <v>0</v>
      </c>
      <c r="C19" s="41">
        <v>38206.08</v>
      </c>
      <c r="D19" s="41">
        <v>24657.32</v>
      </c>
      <c r="E19" s="41">
        <v>8015.36</v>
      </c>
      <c r="F19" s="41">
        <f>+B19+C19-D19</f>
        <v>13548.760000000002</v>
      </c>
      <c r="G19" s="42"/>
    </row>
    <row r="21" spans="1:5" ht="90">
      <c r="A21" s="37" t="s">
        <v>53</v>
      </c>
      <c r="B21" s="37" t="s">
        <v>57</v>
      </c>
      <c r="C21" s="37" t="s">
        <v>72</v>
      </c>
      <c r="D21" s="37" t="s">
        <v>56</v>
      </c>
      <c r="E21" s="37" t="s">
        <v>73</v>
      </c>
    </row>
    <row r="22" spans="1:5" ht="15">
      <c r="A22" s="43">
        <v>1</v>
      </c>
      <c r="B22" s="44">
        <v>0</v>
      </c>
      <c r="C22" s="44">
        <f>+D19+E19</f>
        <v>32672.68</v>
      </c>
      <c r="D22" s="44">
        <v>58000</v>
      </c>
      <c r="E22" s="44">
        <f>+B22+C22-D22</f>
        <v>-25327.32</v>
      </c>
    </row>
    <row r="23" spans="1:5" ht="12.75">
      <c r="A23" s="2"/>
      <c r="B23" s="2"/>
      <c r="C23" s="45"/>
      <c r="D23" s="45"/>
      <c r="E23" s="9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2011-03-25T07:17:04Z</dcterms:created>
  <dcterms:modified xsi:type="dcterms:W3CDTF">2012-04-24T13:37:57Z</dcterms:modified>
  <cp:category/>
  <cp:version/>
  <cp:contentType/>
  <cp:contentStatus/>
</cp:coreProperties>
</file>