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</sheets>
  <definedNames/>
  <calcPr fullCalcOnLoad="1"/>
</workbook>
</file>

<file path=xl/sharedStrings.xml><?xml version="1.0" encoding="utf-8"?>
<sst xmlns="http://schemas.openxmlformats.org/spreadsheetml/2006/main" count="66" uniqueCount="59">
  <si>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</si>
  <si>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</si>
  <si>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</si>
  <si>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</si>
  <si>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</si>
  <si>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</si>
  <si>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</si>
  <si>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</si>
  <si>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</si>
  <si>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</si>
  <si>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</si>
  <si>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</si>
  <si>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</si>
  <si>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</si>
  <si>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</si>
  <si>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</si>
  <si>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</si>
  <si>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</si>
  <si>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</si>
  <si>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</si>
  <si>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</si>
  <si>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</si>
  <si>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</si>
  <si>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</si>
  <si>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</si>
  <si>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Прочие поступления</t>
  </si>
  <si>
    <t>Размещение Интернет оборудования</t>
  </si>
  <si>
    <t>ООО "Домашние сети"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</si>
  <si>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</si>
  <si>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</si>
  <si>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</si>
  <si>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</si>
  <si>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</si>
  <si>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</si>
  <si>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</si>
  <si>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</si>
  <si>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</si>
  <si>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Задолженность населения на 01.01.2011г. (руб.)</t>
  </si>
  <si>
    <t>Начислено населению за 2011г. (руб.)</t>
  </si>
  <si>
    <t>Поступило в счет оплаты в 2011г. (руб.)</t>
  </si>
  <si>
    <t>Задолженность населения на 01.01.2012г, (руб.)</t>
  </si>
  <si>
    <t>ОАО"ТСК", ОАО "Сертоловский Водоканал", ООО"ЦБИ"</t>
  </si>
  <si>
    <t xml:space="preserve"> ООО"Технострой-3"</t>
  </si>
  <si>
    <t>Общая задолженность по дому  на 01.01.2012г.</t>
  </si>
  <si>
    <t>Остаток на 01.01.2011г., тыс.руб.</t>
  </si>
  <si>
    <t>Остаток на 01.01.2011г., тыс.руб. (получено)</t>
  </si>
  <si>
    <t>Задолженность населения на 01.01.2012г., тыс.руб.</t>
  </si>
  <si>
    <t>имущества жилого дома № 5  по ул. Ветеранов с 01.07.2011г. по 31.12.2011г.</t>
  </si>
  <si>
    <t>ООО "Уют-Сервис", договор управления № Н/2011-103 от 01.07.2011г.</t>
  </si>
  <si>
    <t xml:space="preserve">Поступило от ООО "Домашние сети" за размещение интернет оборудования 1080,00 руб. </t>
  </si>
  <si>
    <t>№ 5 по ул. Ветеранов с 01.07.2011г. по 31.12.2011г.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</si>
  <si>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26.67</t>
    </r>
    <r>
      <rPr>
        <sz val="10"/>
        <rFont val="Arial Cyr"/>
        <family val="0"/>
      </rPr>
      <t xml:space="preserve"> тыс.рублей, в том числе:</t>
    </r>
  </si>
  <si>
    <t>окраска дверей подвального помещ., газовых труб - 1.27 т.р.</t>
  </si>
  <si>
    <t>малярные работы в подъезде - 7.51 т.р.</t>
  </si>
  <si>
    <t>ремонт лифтового оборудования - 5.69 т.р.</t>
  </si>
  <si>
    <t>установка дверей, смена остекления - 6.40 т.р.</t>
  </si>
  <si>
    <t>ремонт канализации - 2.66 т.р.</t>
  </si>
  <si>
    <t>установка информационного стенда - 2.05 т.р.</t>
  </si>
  <si>
    <t>прочее - 1.09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</si>
</sst>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2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3" fillId="0" borderId="15" xfId="0" applyNumberFormat="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13" fillId="0" borderId="16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wrapText="1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0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/>
    </xf>
    <xf numFmtId="2" fontId="40" fillId="0" borderId="22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29"/>
  <sheetViews>
    <sheetView tabSelected="1" zoomScalePageLayoutView="0" workbookViewId="0" topLeftCell="C5">
      <selection activeCell="C9" sqref="C9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32" customWidth="1"/>
    <col min="4" max="4" width="14.375" style="32" customWidth="1"/>
    <col min="5" max="5" width="11.875" style="32" customWidth="1"/>
    <col min="6" max="6" width="13.25390625" style="32" customWidth="1"/>
    <col min="7" max="7" width="11.875" style="32" customWidth="1"/>
    <col min="8" max="8" width="14.375" style="32" customWidth="1"/>
    <col min="9" max="9" width="21.00390625" style="32" customWidth="1"/>
    <col min="10" max="10" width="10.125" style="2" bestFit="1" customWidth="1"/>
    <col min="11" max="11" width="9.125" style="2" customWidth="1"/>
    <col min="12" max="12" width="9.625" style="2" bestFit="1" customWidth="1"/>
    <col min="13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37" t="s">
        <v>1</v>
      </c>
      <c r="D5" s="37"/>
      <c r="E5" s="37"/>
      <c r="F5" s="37"/>
      <c r="G5" s="37"/>
      <c r="H5" s="37"/>
      <c r="I5" s="37"/>
    </row>
    <row r="6" spans="3:9" ht="12.75">
      <c r="C6" s="38" t="s">
        <v>2</v>
      </c>
      <c r="D6" s="38"/>
      <c r="E6" s="38"/>
      <c r="F6" s="38"/>
      <c r="G6" s="38"/>
      <c r="H6" s="38"/>
      <c r="I6" s="38"/>
    </row>
    <row r="7" spans="3:9" ht="12.75">
      <c r="C7" s="38" t="s">
        <v>47</v>
      </c>
      <c r="D7" s="38"/>
      <c r="E7" s="38"/>
      <c r="F7" s="38"/>
      <c r="G7" s="38"/>
      <c r="H7" s="38"/>
      <c r="I7" s="38"/>
    </row>
    <row r="8" spans="3:9" ht="6" customHeight="1" thickBot="1">
      <c r="C8" s="39"/>
      <c r="D8" s="39"/>
      <c r="E8" s="39"/>
      <c r="F8" s="39"/>
      <c r="G8" s="39"/>
      <c r="H8" s="39"/>
      <c r="I8" s="39"/>
    </row>
    <row r="9" spans="3:9" ht="38.25" customHeight="1" thickBot="1">
      <c r="C9" s="9" t="s">
        <v>3</v>
      </c>
      <c r="D9" s="10" t="s">
        <v>37</v>
      </c>
      <c r="E9" s="11" t="s">
        <v>38</v>
      </c>
      <c r="F9" s="11" t="s">
        <v>39</v>
      </c>
      <c r="G9" s="11" t="s">
        <v>4</v>
      </c>
      <c r="H9" s="11" t="s">
        <v>40</v>
      </c>
      <c r="I9" s="10" t="s">
        <v>5</v>
      </c>
    </row>
    <row r="10" spans="3:9" ht="13.5" customHeight="1" thickBot="1">
      <c r="C10" s="40" t="s">
        <v>6</v>
      </c>
      <c r="D10" s="34"/>
      <c r="E10" s="34"/>
      <c r="F10" s="34"/>
      <c r="G10" s="34"/>
      <c r="H10" s="34"/>
      <c r="I10" s="41"/>
    </row>
    <row r="11" spans="3:9" ht="13.5" customHeight="1" thickBot="1">
      <c r="C11" s="12" t="s">
        <v>7</v>
      </c>
      <c r="D11" s="13">
        <v>0</v>
      </c>
      <c r="E11" s="14">
        <f>448483.19-28910.96</f>
        <v>419572.23</v>
      </c>
      <c r="F11" s="14">
        <v>384330.98</v>
      </c>
      <c r="G11" s="14">
        <f>+E11</f>
        <v>419572.23</v>
      </c>
      <c r="H11" s="14">
        <f>+D11+E11-F11</f>
        <v>35241.25</v>
      </c>
      <c r="I11" s="33" t="s">
        <v>41</v>
      </c>
    </row>
    <row r="12" spans="3:9" ht="13.5" customHeight="1" thickBot="1">
      <c r="C12" s="12" t="s">
        <v>8</v>
      </c>
      <c r="D12" s="13">
        <v>0</v>
      </c>
      <c r="E12" s="15">
        <f>84101.15-3869.91</f>
        <v>80231.23999999999</v>
      </c>
      <c r="F12" s="15">
        <v>70377.54</v>
      </c>
      <c r="G12" s="14">
        <f>+E12</f>
        <v>80231.23999999999</v>
      </c>
      <c r="H12" s="14">
        <f>+D12+E12-F12</f>
        <v>9853.699999999997</v>
      </c>
      <c r="I12" s="42"/>
    </row>
    <row r="13" spans="3:9" ht="13.5" customHeight="1" thickBot="1">
      <c r="C13" s="12" t="s">
        <v>9</v>
      </c>
      <c r="D13" s="13">
        <v>0</v>
      </c>
      <c r="E13" s="15">
        <f>80641.65-2781.51</f>
        <v>77860.14</v>
      </c>
      <c r="F13" s="15">
        <v>69370.11</v>
      </c>
      <c r="G13" s="14">
        <f>+E13</f>
        <v>77860.14</v>
      </c>
      <c r="H13" s="14">
        <f>+D13+E13-F13</f>
        <v>8490.029999999999</v>
      </c>
      <c r="I13" s="42"/>
    </row>
    <row r="14" spans="3:9" ht="13.5" customHeight="1" thickBot="1">
      <c r="C14" s="12" t="s">
        <v>10</v>
      </c>
      <c r="D14" s="13">
        <v>0</v>
      </c>
      <c r="E14" s="15">
        <f>27163.37-936.98+10830.64-498.37</f>
        <v>36558.659999999996</v>
      </c>
      <c r="F14" s="15">
        <f>23363.91+9046.73</f>
        <v>32410.64</v>
      </c>
      <c r="G14" s="14">
        <f>+E14</f>
        <v>36558.659999999996</v>
      </c>
      <c r="H14" s="14">
        <f>+D14+E14-F14</f>
        <v>4148.019999999997</v>
      </c>
      <c r="I14" s="43"/>
    </row>
    <row r="15" spans="3:9" ht="13.5" customHeight="1" thickBot="1">
      <c r="C15" s="12" t="s">
        <v>11</v>
      </c>
      <c r="D15" s="16">
        <f>SUM(D11:D14)</f>
        <v>0</v>
      </c>
      <c r="E15" s="16">
        <f>SUM(E11:E14)</f>
        <v>614222.27</v>
      </c>
      <c r="F15" s="16">
        <f>SUM(F11:F14)</f>
        <v>556489.2699999999</v>
      </c>
      <c r="G15" s="16">
        <f>SUM(G11:G14)</f>
        <v>614222.27</v>
      </c>
      <c r="H15" s="16">
        <f>SUM(H11:H14)</f>
        <v>57732.99999999999</v>
      </c>
      <c r="I15" s="17"/>
    </row>
    <row r="16" spans="3:9" ht="13.5" customHeight="1" thickBot="1">
      <c r="C16" s="34" t="s">
        <v>12</v>
      </c>
      <c r="D16" s="34"/>
      <c r="E16" s="34"/>
      <c r="F16" s="34"/>
      <c r="G16" s="34"/>
      <c r="H16" s="34"/>
      <c r="I16" s="34"/>
    </row>
    <row r="17" spans="3:9" ht="41.25" customHeight="1" thickBot="1">
      <c r="C17" s="18" t="s">
        <v>3</v>
      </c>
      <c r="D17" s="10" t="s">
        <v>37</v>
      </c>
      <c r="E17" s="11" t="s">
        <v>38</v>
      </c>
      <c r="F17" s="11" t="s">
        <v>39</v>
      </c>
      <c r="G17" s="11" t="s">
        <v>4</v>
      </c>
      <c r="H17" s="11" t="s">
        <v>40</v>
      </c>
      <c r="I17" s="19" t="s">
        <v>13</v>
      </c>
    </row>
    <row r="18" spans="3:9" ht="17.25" customHeight="1" thickBot="1">
      <c r="C18" s="9" t="s">
        <v>14</v>
      </c>
      <c r="D18" s="20">
        <v>0</v>
      </c>
      <c r="E18" s="21">
        <v>320557.68</v>
      </c>
      <c r="F18" s="21">
        <v>298196.77</v>
      </c>
      <c r="G18" s="21">
        <f>+E18</f>
        <v>320557.68</v>
      </c>
      <c r="H18" s="21">
        <f aca="true" t="shared" si="0" ref="H18:H25">+D18+E18-F18</f>
        <v>22360.909999999974</v>
      </c>
      <c r="I18" s="44" t="s">
        <v>48</v>
      </c>
    </row>
    <row r="19" spans="3:10" ht="18.75" customHeight="1" thickBot="1">
      <c r="C19" s="12" t="s">
        <v>15</v>
      </c>
      <c r="D19" s="13">
        <v>0</v>
      </c>
      <c r="E19" s="14">
        <v>50820.12</v>
      </c>
      <c r="F19" s="14">
        <v>47275.1</v>
      </c>
      <c r="G19" s="21">
        <v>26670.69</v>
      </c>
      <c r="H19" s="21">
        <f t="shared" si="0"/>
        <v>3545.020000000004</v>
      </c>
      <c r="I19" s="35"/>
      <c r="J19" s="22"/>
    </row>
    <row r="20" spans="3:9" ht="13.5" customHeight="1" hidden="1" thickBot="1">
      <c r="C20" s="18" t="s">
        <v>16</v>
      </c>
      <c r="D20" s="23"/>
      <c r="E20" s="14"/>
      <c r="F20" s="14"/>
      <c r="G20" s="21">
        <f aca="true" t="shared" si="1" ref="G20:G25">+E20</f>
        <v>0</v>
      </c>
      <c r="H20" s="21">
        <f t="shared" si="0"/>
        <v>0</v>
      </c>
      <c r="I20" s="24"/>
    </row>
    <row r="21" spans="3:9" ht="22.5" customHeight="1" thickBot="1">
      <c r="C21" s="12" t="s">
        <v>17</v>
      </c>
      <c r="D21" s="13">
        <v>0</v>
      </c>
      <c r="E21" s="14">
        <f>39854.36</f>
        <v>39854.36</v>
      </c>
      <c r="F21" s="14">
        <v>37098.79</v>
      </c>
      <c r="G21" s="21">
        <f t="shared" si="1"/>
        <v>39854.36</v>
      </c>
      <c r="H21" s="21">
        <f t="shared" si="0"/>
        <v>2755.5699999999997</v>
      </c>
      <c r="I21" s="24" t="s">
        <v>18</v>
      </c>
    </row>
    <row r="22" spans="3:9" ht="13.5" customHeight="1" thickBot="1">
      <c r="C22" s="12" t="s">
        <v>19</v>
      </c>
      <c r="D22" s="13">
        <v>0</v>
      </c>
      <c r="E22" s="14">
        <v>66066.24</v>
      </c>
      <c r="F22" s="14">
        <v>61457.72</v>
      </c>
      <c r="G22" s="21">
        <f t="shared" si="1"/>
        <v>66066.24</v>
      </c>
      <c r="H22" s="21">
        <f t="shared" si="0"/>
        <v>4608.520000000004</v>
      </c>
      <c r="I22" s="24" t="s">
        <v>20</v>
      </c>
    </row>
    <row r="23" spans="3:9" ht="13.5" customHeight="1" thickBot="1">
      <c r="C23" s="12" t="s">
        <v>21</v>
      </c>
      <c r="D23" s="13">
        <v>0</v>
      </c>
      <c r="E23" s="15">
        <v>4300.08</v>
      </c>
      <c r="F23" s="15">
        <v>4000.11</v>
      </c>
      <c r="G23" s="21">
        <f t="shared" si="1"/>
        <v>4300.08</v>
      </c>
      <c r="H23" s="21">
        <f t="shared" si="0"/>
        <v>299.9699999999998</v>
      </c>
      <c r="I23" s="45" t="s">
        <v>22</v>
      </c>
    </row>
    <row r="24" spans="3:9" ht="13.5" customHeight="1" thickBot="1">
      <c r="C24" s="18" t="s">
        <v>23</v>
      </c>
      <c r="D24" s="13">
        <v>0</v>
      </c>
      <c r="E24" s="15">
        <f>34477.14-867.15</f>
        <v>33609.99</v>
      </c>
      <c r="F24" s="15">
        <v>30710.75</v>
      </c>
      <c r="G24" s="21">
        <f t="shared" si="1"/>
        <v>33609.99</v>
      </c>
      <c r="H24" s="21">
        <f t="shared" si="0"/>
        <v>2899.239999999998</v>
      </c>
      <c r="I24" s="24"/>
    </row>
    <row r="25" spans="3:9" ht="13.5" customHeight="1" thickBot="1">
      <c r="C25" s="12" t="s">
        <v>24</v>
      </c>
      <c r="D25" s="13">
        <v>0</v>
      </c>
      <c r="E25" s="15">
        <v>16418.96</v>
      </c>
      <c r="F25" s="15">
        <v>15273.67</v>
      </c>
      <c r="G25" s="21">
        <f t="shared" si="1"/>
        <v>16418.96</v>
      </c>
      <c r="H25" s="21">
        <f t="shared" si="0"/>
        <v>1145.289999999999</v>
      </c>
      <c r="I25" s="45" t="s">
        <v>42</v>
      </c>
    </row>
    <row r="26" spans="3:12" s="26" customFormat="1" ht="13.5" customHeight="1" thickBot="1">
      <c r="C26" s="12" t="s">
        <v>11</v>
      </c>
      <c r="D26" s="16">
        <f>SUM(D18:D25)</f>
        <v>0</v>
      </c>
      <c r="E26" s="16">
        <f>SUM(E18:E25)</f>
        <v>531627.4299999999</v>
      </c>
      <c r="F26" s="16">
        <f>SUM(F18:F25)</f>
        <v>494012.91</v>
      </c>
      <c r="G26" s="16">
        <f>SUM(G18:G25)</f>
        <v>507478</v>
      </c>
      <c r="H26" s="16">
        <f>SUM(H18:H25)</f>
        <v>37614.51999999998</v>
      </c>
      <c r="I26" s="25"/>
      <c r="L26" s="27"/>
    </row>
    <row r="27" spans="3:9" ht="13.5" customHeight="1" thickBot="1">
      <c r="C27" s="36" t="s">
        <v>25</v>
      </c>
      <c r="D27" s="36"/>
      <c r="E27" s="36"/>
      <c r="F27" s="36"/>
      <c r="G27" s="36"/>
      <c r="H27" s="36"/>
      <c r="I27" s="36"/>
    </row>
    <row r="28" spans="3:9" ht="27" customHeight="1" thickBot="1">
      <c r="C28" s="29" t="s">
        <v>26</v>
      </c>
      <c r="D28" s="46" t="s">
        <v>49</v>
      </c>
      <c r="E28" s="47"/>
      <c r="F28" s="47"/>
      <c r="G28" s="47"/>
      <c r="H28" s="48"/>
      <c r="I28" s="28" t="s">
        <v>27</v>
      </c>
    </row>
    <row r="29" spans="3:8" ht="14.25" customHeight="1">
      <c r="C29" s="30" t="s">
        <v>43</v>
      </c>
      <c r="D29" s="30"/>
      <c r="E29" s="30"/>
      <c r="F29" s="30"/>
      <c r="G29" s="30"/>
      <c r="H29" s="31">
        <f>+H15+H26</f>
        <v>95347.51999999997</v>
      </c>
    </row>
  </sheetData>
  <sheetProtection/>
  <mergeCells count="10">
    <mergeCell ref="C5:I5"/>
    <mergeCell ref="C6:I6"/>
    <mergeCell ref="C7:I7"/>
    <mergeCell ref="C8:I8"/>
    <mergeCell ref="C10:I10"/>
    <mergeCell ref="I11:I14"/>
    <mergeCell ref="C16:I16"/>
    <mergeCell ref="I18:I19"/>
    <mergeCell ref="C27:I27"/>
    <mergeCell ref="D28:H28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view="pageBreakPreview" zoomScale="120" zoomScaleSheetLayoutView="120" zoomScalePageLayoutView="0" workbookViewId="0" topLeftCell="A1">
      <selection activeCell="B6" sqref="B6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4.25390625" style="0" customWidth="1"/>
  </cols>
  <sheetData>
    <row r="1" spans="1:9" ht="12.75">
      <c r="A1" s="49" t="s">
        <v>28</v>
      </c>
      <c r="B1" s="49"/>
      <c r="C1" s="49"/>
      <c r="D1" s="49"/>
      <c r="E1" s="49"/>
      <c r="F1" s="49"/>
      <c r="G1" s="49"/>
      <c r="H1" s="49"/>
      <c r="I1" s="49"/>
    </row>
    <row r="2" spans="1:9" ht="12.75">
      <c r="A2" s="49" t="s">
        <v>29</v>
      </c>
      <c r="B2" s="49"/>
      <c r="C2" s="49"/>
      <c r="D2" s="49"/>
      <c r="E2" s="49"/>
      <c r="F2" s="49"/>
      <c r="G2" s="49"/>
      <c r="H2" s="49"/>
      <c r="I2" s="49"/>
    </row>
    <row r="3" spans="1:9" ht="12.75">
      <c r="A3" s="49" t="s">
        <v>50</v>
      </c>
      <c r="B3" s="49"/>
      <c r="C3" s="49"/>
      <c r="D3" s="49"/>
      <c r="E3" s="49"/>
      <c r="F3" s="49"/>
      <c r="G3" s="49"/>
      <c r="H3" s="49"/>
      <c r="I3" s="49"/>
    </row>
    <row r="4" spans="1:9" ht="51">
      <c r="A4" s="50" t="s">
        <v>30</v>
      </c>
      <c r="B4" s="51" t="s">
        <v>44</v>
      </c>
      <c r="C4" s="51" t="s">
        <v>45</v>
      </c>
      <c r="D4" s="51" t="s">
        <v>31</v>
      </c>
      <c r="E4" s="51" t="s">
        <v>32</v>
      </c>
      <c r="F4" s="51" t="s">
        <v>33</v>
      </c>
      <c r="G4" s="51" t="s">
        <v>34</v>
      </c>
      <c r="H4" s="51" t="s">
        <v>46</v>
      </c>
      <c r="I4" s="50" t="s">
        <v>35</v>
      </c>
    </row>
    <row r="5" spans="1:9" ht="15">
      <c r="A5" s="52" t="s">
        <v>36</v>
      </c>
      <c r="B5" s="53">
        <v>0</v>
      </c>
      <c r="C5" s="53">
        <v>0</v>
      </c>
      <c r="D5" s="53">
        <v>50.82012</v>
      </c>
      <c r="E5" s="53">
        <v>47.2751</v>
      </c>
      <c r="F5" s="53">
        <v>1.08</v>
      </c>
      <c r="G5" s="53">
        <v>26.67069</v>
      </c>
      <c r="H5" s="53">
        <v>3.54502</v>
      </c>
      <c r="I5" s="53">
        <f>B5+D5+F5-G5</f>
        <v>25.22943</v>
      </c>
    </row>
    <row r="7" ht="15">
      <c r="A7" t="s">
        <v>51</v>
      </c>
    </row>
    <row r="8" ht="12.75">
      <c r="A8" t="s">
        <v>52</v>
      </c>
    </row>
    <row r="9" ht="12.75">
      <c r="A9" t="s">
        <v>53</v>
      </c>
    </row>
    <row r="10" ht="12.75">
      <c r="A10" t="s">
        <v>54</v>
      </c>
    </row>
    <row r="11" ht="12.75">
      <c r="A11" t="s">
        <v>55</v>
      </c>
    </row>
    <row r="12" ht="12.75">
      <c r="A12" t="s">
        <v>56</v>
      </c>
    </row>
    <row r="13" ht="12.75">
      <c r="A13" t="s">
        <v>57</v>
      </c>
    </row>
    <row r="14" ht="12.75">
      <c r="A14" t="s">
        <v>58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2011-03-25T07:23:24Z</dcterms:created>
  <dcterms:modified xsi:type="dcterms:W3CDTF">2012-04-25T06:01:33Z</dcterms:modified>
  <cp:category/>
  <cp:version/>
  <cp:contentType/>
  <cp:contentStatus/>
</cp:coreProperties>
</file>