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<sst xmlns="http://schemas.openxmlformats.org/spreadsheetml/2006/main" count="69" uniqueCount="62">
  <si>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</si>
  <si>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</si>
  <si>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</si>
  <si>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</si>
  <si>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</si>
  <si>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</si>
  <si>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</si>
  <si>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</si>
  <si>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</si>
  <si>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</si>
  <si>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</si>
  <si>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</si>
  <si>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</si>
  <si>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</si>
  <si>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</si>
  <si>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</si>
  <si>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</si>
  <si>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</si>
  <si>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</si>
  <si>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</si>
  <si>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</si>
  <si>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</si>
  <si>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</si>
  <si>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</si>
  <si>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</si>
  <si>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</si>
  <si>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</si>
  <si>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</si>
  <si>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</si>
  <si>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</si>
  <si>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</si>
  <si>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</si>
  <si>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</si>
  <si>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</si>
  <si>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</si>
  <si>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</si>
  <si>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</si>
  <si>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</si>
  <si>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>ООО "Уют-Сервис", договор управления № Н/2009-75 от 01.05.2009г.</t>
  </si>
  <si>
    <t xml:space="preserve"> ООО"Технострой-3"</t>
  </si>
  <si>
    <t xml:space="preserve">Поступило от ООО "Домашние сети" за размещение интернет оборудования 2160,00 руб. </t>
  </si>
  <si>
    <t>Остаток на 01.01.2011г., тыс.руб. (получено)</t>
  </si>
  <si>
    <t>имущества жилого дома № 11/1 по ул. Д.Кожемякина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</si>
  <si>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</si>
  <si>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</si>
  <si>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</si>
  <si>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</si>
  <si>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</si>
  <si>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>Общая задолженность по дому  на 01.01.2013г.</t>
  </si>
  <si>
    <t>№ 11/1 по ул. Д.Кожемякина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</si>
  <si>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</si>
  <si>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</si>
  <si>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907,09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</si>
  <si>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- 38,82 т.р.</t>
  </si>
  <si>
    <t>ремонт фасада - 54,00 т.р.</t>
  </si>
  <si>
    <t>ремонт подъездов №1,3 - 76,24 т.р.</t>
  </si>
  <si>
    <t>ремонт ЦО, ХВС, ГВС, канализации - 25,36 т.р.</t>
  </si>
  <si>
    <t>ремонт лифтового оборудования - 19,36 т.р.</t>
  </si>
  <si>
    <t>ремонт теплового пункта - 620,18 т.р.</t>
  </si>
  <si>
    <t>замеры сопротивления изоляции - 71,88 т.р.</t>
  </si>
  <si>
    <t>окраска пухто - 0.36 т.р.</t>
  </si>
  <si>
    <t>прочее - 0.89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</si>
</sst>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2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6" customWidth="1"/>
    <col min="4" max="4" width="14.375" style="36" customWidth="1"/>
    <col min="5" max="5" width="11.875" style="36" customWidth="1"/>
    <col min="6" max="6" width="13.25390625" style="36" customWidth="1"/>
    <col min="7" max="7" width="11.875" style="36" customWidth="1"/>
    <col min="8" max="8" width="14.375" style="36" customWidth="1"/>
    <col min="9" max="9" width="33.375" style="36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2.75">
      <c r="C7" s="51" t="s">
        <v>42</v>
      </c>
      <c r="D7" s="51"/>
      <c r="E7" s="51"/>
      <c r="F7" s="51"/>
      <c r="G7" s="51"/>
      <c r="H7" s="51"/>
      <c r="I7" s="51"/>
    </row>
    <row r="8" spans="3:9" ht="6" customHeight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53" t="s">
        <v>6</v>
      </c>
      <c r="D10" s="54"/>
      <c r="E10" s="54"/>
      <c r="F10" s="54"/>
      <c r="G10" s="54"/>
      <c r="H10" s="54"/>
      <c r="I10" s="55"/>
    </row>
    <row r="11" spans="3:9" ht="13.5" customHeight="1" thickBot="1">
      <c r="C11" s="12" t="s">
        <v>7</v>
      </c>
      <c r="D11" s="13">
        <v>254083.4500000002</v>
      </c>
      <c r="E11" s="14">
        <f>1303022.53+140761.46+1911046.38-2021.68</f>
        <v>3352808.69</v>
      </c>
      <c r="F11" s="14">
        <f>1555942.44+1792917.39</f>
        <v>3348859.83</v>
      </c>
      <c r="G11" s="14">
        <v>3477719.39</v>
      </c>
      <c r="H11" s="14">
        <f>+D11+E11-F11</f>
        <v>258032.31000000006</v>
      </c>
      <c r="I11" s="56" t="s">
        <v>37</v>
      </c>
    </row>
    <row r="12" spans="3:9" ht="13.5" customHeight="1" thickBot="1">
      <c r="C12" s="12" t="s">
        <v>8</v>
      </c>
      <c r="D12" s="13">
        <v>98088.05000000005</v>
      </c>
      <c r="E12" s="15">
        <f>297868.75-10031.92+466885.35-39143.02</f>
        <v>715579.1599999999</v>
      </c>
      <c r="F12" s="15">
        <f>329925.5+398298.94</f>
        <v>728224.44</v>
      </c>
      <c r="G12" s="14">
        <v>777914.45</v>
      </c>
      <c r="H12" s="14">
        <f>+D12+E12-F12</f>
        <v>85442.77000000002</v>
      </c>
      <c r="I12" s="57"/>
    </row>
    <row r="13" spans="3:9" ht="13.5" customHeight="1" thickBot="1">
      <c r="C13" s="12" t="s">
        <v>9</v>
      </c>
      <c r="D13" s="13">
        <v>60990.22999999998</v>
      </c>
      <c r="E13" s="15">
        <f>363573.93-15446.08+184262.09-4182.96</f>
        <v>528206.98</v>
      </c>
      <c r="F13" s="15">
        <f>324697.65+212259.06</f>
        <v>536956.71</v>
      </c>
      <c r="G13" s="14">
        <f>+E13</f>
        <v>528206.98</v>
      </c>
      <c r="H13" s="14">
        <f>+D13+E13-F13</f>
        <v>52240.5</v>
      </c>
      <c r="I13" s="57"/>
    </row>
    <row r="14" spans="3:9" ht="13.5" customHeight="1" thickBot="1">
      <c r="C14" s="12" t="s">
        <v>10</v>
      </c>
      <c r="D14" s="13">
        <v>32540.869999999966</v>
      </c>
      <c r="E14" s="15">
        <f>121942.27-5203.07+61999.65-1409+57953.95-4786.86+31884.16-1116.58</f>
        <v>261264.52</v>
      </c>
      <c r="F14" s="15">
        <f>109376.04+71511.89+49299.89+36461.18</f>
        <v>266649</v>
      </c>
      <c r="G14" s="14">
        <f>+E14</f>
        <v>261264.52</v>
      </c>
      <c r="H14" s="14">
        <f>+D14+E14-F14</f>
        <v>27156.389999999956</v>
      </c>
      <c r="I14" s="58"/>
    </row>
    <row r="15" spans="3:9" ht="13.5" customHeight="1" thickBot="1">
      <c r="C15" s="12" t="s">
        <v>11</v>
      </c>
      <c r="D15" s="16">
        <f>SUM(D11:D14)</f>
        <v>445702.6000000002</v>
      </c>
      <c r="E15" s="16">
        <f>SUM(E11:E14)</f>
        <v>4857859.35</v>
      </c>
      <c r="F15" s="16">
        <f>SUM(F11:F14)</f>
        <v>4880689.98</v>
      </c>
      <c r="G15" s="16">
        <f>SUM(G11:G14)</f>
        <v>5045105.34</v>
      </c>
      <c r="H15" s="16">
        <f>SUM(H11:H14)</f>
        <v>422871.97000000003</v>
      </c>
      <c r="I15" s="17"/>
    </row>
    <row r="16" spans="3:9" ht="13.5" customHeight="1" thickBot="1">
      <c r="C16" s="54" t="s">
        <v>12</v>
      </c>
      <c r="D16" s="54"/>
      <c r="E16" s="54"/>
      <c r="F16" s="54"/>
      <c r="G16" s="54"/>
      <c r="H16" s="54"/>
      <c r="I16" s="54"/>
    </row>
    <row r="17" spans="3:9" ht="38.25" customHeight="1" thickBot="1">
      <c r="C17" s="18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9" t="s">
        <v>13</v>
      </c>
    </row>
    <row r="18" spans="3:9" ht="13.5" customHeight="1" thickBot="1">
      <c r="C18" s="9" t="s">
        <v>14</v>
      </c>
      <c r="D18" s="20">
        <v>155697.65999999992</v>
      </c>
      <c r="E18" s="21">
        <v>1946727.4</v>
      </c>
      <c r="F18" s="21">
        <f>1948145.71</f>
        <v>1948145.71</v>
      </c>
      <c r="G18" s="21">
        <f>+E18</f>
        <v>1946727.4</v>
      </c>
      <c r="H18" s="21">
        <f>+D18+E18-F18</f>
        <v>154279.34999999963</v>
      </c>
      <c r="I18" s="44" t="s">
        <v>38</v>
      </c>
    </row>
    <row r="19" spans="3:10" ht="14.25" customHeight="1" thickBot="1">
      <c r="C19" s="12" t="s">
        <v>15</v>
      </c>
      <c r="D19" s="13">
        <v>30628.030000000086</v>
      </c>
      <c r="E19" s="14">
        <v>355999.24</v>
      </c>
      <c r="F19" s="14">
        <v>354169.28</v>
      </c>
      <c r="G19" s="21">
        <v>907093.38</v>
      </c>
      <c r="H19" s="21">
        <f aca="true" t="shared" si="0" ref="H19:H26">+D19+E19-F19</f>
        <v>32457.99000000005</v>
      </c>
      <c r="I19" s="45"/>
      <c r="J19" s="22"/>
    </row>
    <row r="20" spans="3:9" ht="13.5" customHeight="1" hidden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4"/>
    </row>
    <row r="21" spans="3:9" ht="12.75" customHeight="1" thickBot="1">
      <c r="C21" s="12" t="s">
        <v>17</v>
      </c>
      <c r="D21" s="13">
        <v>22971.889999999956</v>
      </c>
      <c r="E21" s="14">
        <v>285454.36</v>
      </c>
      <c r="F21" s="14">
        <v>285914.14</v>
      </c>
      <c r="G21" s="21">
        <f>+E21</f>
        <v>285454.36</v>
      </c>
      <c r="H21" s="21">
        <f t="shared" si="0"/>
        <v>22512.109999999928</v>
      </c>
      <c r="I21" s="25" t="s">
        <v>18</v>
      </c>
    </row>
    <row r="22" spans="3:9" ht="13.5" customHeight="1" thickBot="1">
      <c r="C22" s="12" t="s">
        <v>19</v>
      </c>
      <c r="D22" s="13">
        <v>34383.59999999998</v>
      </c>
      <c r="E22" s="14">
        <v>426894.06</v>
      </c>
      <c r="F22" s="14">
        <v>426754.64</v>
      </c>
      <c r="G22" s="21">
        <v>458868.31</v>
      </c>
      <c r="H22" s="21">
        <f t="shared" si="0"/>
        <v>34523.01999999996</v>
      </c>
      <c r="I22" s="24" t="s">
        <v>20</v>
      </c>
    </row>
    <row r="23" spans="3:9" ht="13.5" customHeight="1" thickBot="1">
      <c r="C23" s="12" t="s">
        <v>21</v>
      </c>
      <c r="D23" s="26">
        <v>1232.7300000000014</v>
      </c>
      <c r="E23" s="15">
        <v>14773.35</v>
      </c>
      <c r="F23" s="15">
        <v>14814.05</v>
      </c>
      <c r="G23" s="21">
        <f>+E23</f>
        <v>14773.35</v>
      </c>
      <c r="H23" s="21">
        <f>+D23+E23-F23</f>
        <v>1192.0300000000025</v>
      </c>
      <c r="I23" s="24" t="s">
        <v>22</v>
      </c>
    </row>
    <row r="24" spans="3:9" ht="13.5" customHeight="1" thickBot="1">
      <c r="C24" s="18" t="s">
        <v>23</v>
      </c>
      <c r="D24" s="27">
        <v>20418.55999999997</v>
      </c>
      <c r="E24" s="28">
        <v>236949.13</v>
      </c>
      <c r="F24" s="28">
        <v>236963.32</v>
      </c>
      <c r="G24" s="21">
        <f>+E24</f>
        <v>236949.13</v>
      </c>
      <c r="H24" s="21">
        <f>+D24+E24-F24</f>
        <v>20404.369999999966</v>
      </c>
      <c r="I24" s="24"/>
    </row>
    <row r="25" spans="3:9" ht="13.5" customHeight="1" thickBot="1">
      <c r="C25" s="12" t="s">
        <v>24</v>
      </c>
      <c r="D25" s="13">
        <v>5647.090000000018</v>
      </c>
      <c r="E25" s="15">
        <v>68019.95</v>
      </c>
      <c r="F25" s="15">
        <v>68063.65</v>
      </c>
      <c r="G25" s="21">
        <f>+E25</f>
        <v>68019.95</v>
      </c>
      <c r="H25" s="21">
        <f t="shared" si="0"/>
        <v>5603.390000000014</v>
      </c>
      <c r="I25" s="24" t="s">
        <v>39</v>
      </c>
    </row>
    <row r="26" spans="3:9" ht="13.5" customHeight="1" thickBot="1">
      <c r="C26" s="12" t="s">
        <v>47</v>
      </c>
      <c r="D26" s="27">
        <v>0</v>
      </c>
      <c r="E26" s="15">
        <v>1256</v>
      </c>
      <c r="F26" s="15">
        <v>1256</v>
      </c>
      <c r="G26" s="14">
        <f>E26</f>
        <v>1256</v>
      </c>
      <c r="H26" s="15">
        <f t="shared" si="0"/>
        <v>0</v>
      </c>
      <c r="I26" s="24"/>
    </row>
    <row r="27" spans="3:9" s="29" customFormat="1" ht="13.5" customHeight="1" thickBot="1">
      <c r="C27" s="12" t="s">
        <v>11</v>
      </c>
      <c r="D27" s="30">
        <f>SUM(D18:D26)</f>
        <v>270979.55999999994</v>
      </c>
      <c r="E27" s="30">
        <f>SUM(E18:E26)</f>
        <v>3336073.4899999998</v>
      </c>
      <c r="F27" s="30">
        <f>SUM(F18:F26)</f>
        <v>3336080.79</v>
      </c>
      <c r="G27" s="30">
        <f>SUM(G18:G26)</f>
        <v>3919141.88</v>
      </c>
      <c r="H27" s="30">
        <f>SUM(H18:H26)</f>
        <v>270972.25999999954</v>
      </c>
      <c r="I27" s="31"/>
    </row>
    <row r="28" spans="3:9" ht="13.5" customHeight="1" thickBot="1">
      <c r="C28" s="46" t="s">
        <v>25</v>
      </c>
      <c r="D28" s="46"/>
      <c r="E28" s="46"/>
      <c r="F28" s="46"/>
      <c r="G28" s="46"/>
      <c r="H28" s="46"/>
      <c r="I28" s="46"/>
    </row>
    <row r="29" spans="3:9" ht="26.25" customHeight="1" thickBot="1">
      <c r="C29" s="32" t="s">
        <v>26</v>
      </c>
      <c r="D29" s="47" t="s">
        <v>40</v>
      </c>
      <c r="E29" s="48"/>
      <c r="F29" s="48"/>
      <c r="G29" s="48"/>
      <c r="H29" s="49"/>
      <c r="I29" s="33" t="s">
        <v>27</v>
      </c>
    </row>
    <row r="30" spans="3:8" ht="19.5" customHeight="1">
      <c r="C30" s="34" t="s">
        <v>48</v>
      </c>
      <c r="D30" s="34"/>
      <c r="E30" s="34"/>
      <c r="F30" s="34"/>
      <c r="G30" s="34"/>
      <c r="H30" s="35">
        <f>+H15+H27</f>
        <v>693844.2299999995</v>
      </c>
    </row>
    <row r="31" spans="3:4" ht="13.5" customHeight="1">
      <c r="C31" s="41"/>
      <c r="D31" s="41"/>
    </row>
    <row r="32" ht="12.75" customHeight="1">
      <c r="C32" s="42"/>
    </row>
    <row r="33" spans="4:6" ht="12.75">
      <c r="D33" s="43"/>
      <c r="E33" s="43"/>
      <c r="F33" s="43"/>
    </row>
  </sheetData>
  <sheetProtection/>
  <mergeCells count="10">
    <mergeCell ref="I18:I19"/>
    <mergeCell ref="C28:I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9" t="s">
        <v>28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29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59" t="s">
        <v>49</v>
      </c>
      <c r="B3" s="59"/>
      <c r="C3" s="59"/>
      <c r="D3" s="59"/>
      <c r="E3" s="59"/>
      <c r="F3" s="59"/>
      <c r="G3" s="59"/>
      <c r="H3" s="59"/>
      <c r="I3" s="59"/>
    </row>
    <row r="4" spans="1:9" ht="51">
      <c r="A4" s="37" t="s">
        <v>30</v>
      </c>
      <c r="B4" s="37" t="s">
        <v>50</v>
      </c>
      <c r="C4" s="38" t="s">
        <v>41</v>
      </c>
      <c r="D4" s="38" t="s">
        <v>31</v>
      </c>
      <c r="E4" s="38" t="s">
        <v>32</v>
      </c>
      <c r="F4" s="38" t="s">
        <v>33</v>
      </c>
      <c r="G4" s="38" t="s">
        <v>34</v>
      </c>
      <c r="H4" s="37" t="s">
        <v>51</v>
      </c>
      <c r="I4" s="37" t="s">
        <v>35</v>
      </c>
    </row>
    <row r="5" spans="1:9" ht="15">
      <c r="A5" s="39" t="s">
        <v>36</v>
      </c>
      <c r="B5" s="40">
        <v>520.34213</v>
      </c>
      <c r="C5" s="40">
        <v>305.1517</v>
      </c>
      <c r="D5" s="40">
        <v>355.99924</v>
      </c>
      <c r="E5" s="40">
        <v>354.16928</v>
      </c>
      <c r="F5" s="40">
        <v>2.16</v>
      </c>
      <c r="G5" s="40">
        <v>907.09338</v>
      </c>
      <c r="H5" s="40">
        <v>32.45799</v>
      </c>
      <c r="I5" s="40">
        <f>B5+D5+F5-G5</f>
        <v>-28.592010000000073</v>
      </c>
    </row>
    <row r="7" ht="1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2011-03-25T07:13:31Z</dcterms:created>
  <dcterms:modified xsi:type="dcterms:W3CDTF">2013-04-16T12:30:05Z</dcterms:modified>
  <cp:category/>
  <cp:version/>
  <cp:contentType/>
  <cp:contentStatus/>
</cp:coreProperties>
</file>