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<sst xmlns="http://schemas.openxmlformats.org/spreadsheetml/2006/main" count="78" uniqueCount="70">
  <si>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</si>
  <si>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</si>
  <si>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</si>
  <si>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</si>
  <si>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</si>
  <si>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</si>
  <si>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</si>
  <si>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</si>
  <si>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</si>
  <si>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</si>
  <si>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</si>
  <si>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</si>
  <si>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</si>
  <si>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</si>
  <si>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</si>
  <si>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</si>
  <si>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</si>
  <si>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</si>
  <si>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</si>
  <si>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</si>
  <si>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</si>
  <si>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</si>
  <si>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</si>
  <si>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</si>
  <si>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</si>
  <si>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</si>
  <si>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</si>
  <si>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</si>
  <si>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</si>
  <si>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</si>
  <si>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</si>
  <si>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</si>
  <si>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</si>
  <si>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</si>
  <si>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</si>
  <si>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</si>
  <si>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</si>
  <si>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</si>
  <si>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</si>
  <si>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</si>
  <si>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</si>
  <si>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Н/2008-26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</si>
  <si>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</si>
  <si>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</si>
  <si>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</si>
  <si>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</si>
  <si>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</si>
  <si>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5  по ул. Ларина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</si>
  <si>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</si>
  <si>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</si>
  <si>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</si>
  <si>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</si>
  <si>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</si>
  <si>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№5  по ул. Ларина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</si>
  <si>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</si>
  <si>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</si>
  <si>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98,95 </t>
    </r>
    <r>
      <rPr>
        <sz val="10"/>
        <rFont val="Arial Cyr"/>
        <family val="0"/>
      </rPr>
      <t>тыс.рублей, в том числе:</t>
    </r>
  </si>
  <si>
    <t>очистка кровли от снега - 59,94 т.р.</t>
  </si>
  <si>
    <t>окраска дверей, ограждения - 5,45 т.р.</t>
  </si>
  <si>
    <t>аварийное обслуживание - 3,31 т.р.</t>
  </si>
  <si>
    <t>ремонт кровли после протечки - 14,60 т.р.</t>
  </si>
  <si>
    <t>замеры сопротивления изоляции - 13,98 т.р.</t>
  </si>
  <si>
    <t>смена автомат.выключателей, ламп - 0.20 т.р.</t>
  </si>
  <si>
    <t>смена дверной задвижки - 1,47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</si>
  <si>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Ларина, д. 5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</si>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</sst>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4" fontId="17" fillId="0" borderId="17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7" xfId="0" applyBorder="1" applyAlignment="1">
      <alignment/>
    </xf>
    <xf numFmtId="4" fontId="17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2" t="s">
        <v>1</v>
      </c>
      <c r="D5" s="52"/>
      <c r="E5" s="52"/>
      <c r="F5" s="52"/>
      <c r="G5" s="52"/>
      <c r="H5" s="52"/>
      <c r="I5" s="52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2.75">
      <c r="C7" s="58" t="s">
        <v>47</v>
      </c>
      <c r="D7" s="58"/>
      <c r="E7" s="58"/>
      <c r="F7" s="58"/>
      <c r="G7" s="58"/>
      <c r="H7" s="58"/>
      <c r="I7" s="58"/>
    </row>
    <row r="8" spans="3:9" ht="6" customHeight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9" t="s">
        <v>3</v>
      </c>
      <c r="D9" s="10" t="s">
        <v>48</v>
      </c>
      <c r="E9" s="11" t="s">
        <v>49</v>
      </c>
      <c r="F9" s="11" t="s">
        <v>50</v>
      </c>
      <c r="G9" s="11" t="s">
        <v>4</v>
      </c>
      <c r="H9" s="11" t="s">
        <v>51</v>
      </c>
      <c r="I9" s="10" t="s">
        <v>5</v>
      </c>
    </row>
    <row r="10" spans="3:9" ht="13.5" customHeight="1" thickBot="1">
      <c r="C10" s="60" t="s">
        <v>6</v>
      </c>
      <c r="D10" s="53"/>
      <c r="E10" s="53"/>
      <c r="F10" s="53"/>
      <c r="G10" s="53"/>
      <c r="H10" s="53"/>
      <c r="I10" s="61"/>
    </row>
    <row r="11" spans="3:9" ht="13.5" customHeight="1" thickBot="1">
      <c r="C11" s="12" t="s">
        <v>7</v>
      </c>
      <c r="D11" s="13">
        <v>94053.29000000004</v>
      </c>
      <c r="E11" s="14">
        <f>252185.28-15146.85+375124.37+26.86</f>
        <v>612189.66</v>
      </c>
      <c r="F11" s="14">
        <f>257469.35+356025.24</f>
        <v>613494.59</v>
      </c>
      <c r="G11" s="14">
        <v>704887.78</v>
      </c>
      <c r="H11" s="14">
        <f>+D11+E11-F11</f>
        <v>92748.3600000001</v>
      </c>
      <c r="I11" s="62" t="s">
        <v>40</v>
      </c>
    </row>
    <row r="12" spans="3:9" ht="13.5" customHeight="1" thickBot="1">
      <c r="C12" s="12" t="s">
        <v>8</v>
      </c>
      <c r="D12" s="13">
        <v>47883.29999999999</v>
      </c>
      <c r="E12" s="15">
        <f>50365.14+50.93+80767.68-4893.93</f>
        <v>126289.82</v>
      </c>
      <c r="F12" s="15">
        <f>61062.53+84461.88</f>
        <v>145524.41</v>
      </c>
      <c r="G12" s="14">
        <v>140485.68</v>
      </c>
      <c r="H12" s="14">
        <f>+D12+E12-F12</f>
        <v>28648.709999999992</v>
      </c>
      <c r="I12" s="63"/>
    </row>
    <row r="13" spans="3:9" ht="13.5" customHeight="1" thickBot="1">
      <c r="C13" s="12" t="s">
        <v>9</v>
      </c>
      <c r="D13" s="13">
        <v>31890.839999999997</v>
      </c>
      <c r="E13" s="15">
        <f>79664.03-8262.07+34188.71+5959.42</f>
        <v>111550.08999999998</v>
      </c>
      <c r="F13" s="15">
        <f>81268.56+35383.36</f>
        <v>116651.92</v>
      </c>
      <c r="G13" s="14">
        <f>+E13</f>
        <v>111550.08999999998</v>
      </c>
      <c r="H13" s="14">
        <f>+D13+E13-F13</f>
        <v>26789.009999999995</v>
      </c>
      <c r="I13" s="63"/>
    </row>
    <row r="14" spans="3:9" ht="13.5" customHeight="1" thickBot="1">
      <c r="C14" s="12" t="s">
        <v>10</v>
      </c>
      <c r="D14" s="13">
        <v>15960.610000000008</v>
      </c>
      <c r="E14" s="15">
        <f>26836.52-582.71+11516.1-193.12+10640.96-641.31+6026.72+7.31</f>
        <v>53610.47</v>
      </c>
      <c r="F14" s="15">
        <f>25765.59+13490.32+10653.43+7422.82</f>
        <v>57332.16</v>
      </c>
      <c r="G14" s="14">
        <f>+E14</f>
        <v>53610.47</v>
      </c>
      <c r="H14" s="14">
        <f>+D14+E14-F14</f>
        <v>12238.920000000013</v>
      </c>
      <c r="I14" s="64"/>
    </row>
    <row r="15" spans="3:9" ht="13.5" customHeight="1" thickBot="1">
      <c r="C15" s="12" t="s">
        <v>11</v>
      </c>
      <c r="D15" s="16">
        <f>SUM(D11:D14)</f>
        <v>189788.04000000004</v>
      </c>
      <c r="E15" s="16">
        <f>SUM(E11:E14)</f>
        <v>903640.0399999999</v>
      </c>
      <c r="F15" s="16">
        <f>SUM(F11:F14)</f>
        <v>933003.0800000001</v>
      </c>
      <c r="G15" s="16">
        <f>SUM(G11:G14)</f>
        <v>1010534.0199999999</v>
      </c>
      <c r="H15" s="16">
        <f>SUM(H11:H14)</f>
        <v>160425.0000000001</v>
      </c>
      <c r="I15" s="17"/>
    </row>
    <row r="16" spans="3:9" ht="13.5" customHeight="1" thickBot="1">
      <c r="C16" s="53" t="s">
        <v>12</v>
      </c>
      <c r="D16" s="53"/>
      <c r="E16" s="53"/>
      <c r="F16" s="53"/>
      <c r="G16" s="53"/>
      <c r="H16" s="53"/>
      <c r="I16" s="53"/>
    </row>
    <row r="17" spans="3:9" ht="38.25" customHeight="1" thickBot="1">
      <c r="C17" s="18" t="s">
        <v>3</v>
      </c>
      <c r="D17" s="10" t="s">
        <v>48</v>
      </c>
      <c r="E17" s="11" t="s">
        <v>49</v>
      </c>
      <c r="F17" s="11" t="s">
        <v>50</v>
      </c>
      <c r="G17" s="11" t="s">
        <v>4</v>
      </c>
      <c r="H17" s="11" t="s">
        <v>51</v>
      </c>
      <c r="I17" s="19" t="s">
        <v>13</v>
      </c>
    </row>
    <row r="18" spans="3:9" ht="13.5" customHeight="1" thickBot="1">
      <c r="C18" s="9" t="s">
        <v>14</v>
      </c>
      <c r="D18" s="20">
        <v>54822.22999999998</v>
      </c>
      <c r="E18" s="21">
        <f>350515.53+374.43</f>
        <v>350889.96</v>
      </c>
      <c r="F18" s="21">
        <v>352329.86</v>
      </c>
      <c r="G18" s="21">
        <f>+E18</f>
        <v>350889.96</v>
      </c>
      <c r="H18" s="21">
        <f aca="true" t="shared" si="0" ref="H18:H24">+D18+E18-F18</f>
        <v>53382.330000000016</v>
      </c>
      <c r="I18" s="65" t="s">
        <v>41</v>
      </c>
    </row>
    <row r="19" spans="3:10" ht="14.25" customHeight="1" thickBot="1">
      <c r="C19" s="12" t="s">
        <v>15</v>
      </c>
      <c r="D19" s="13">
        <v>14938.330000000016</v>
      </c>
      <c r="E19" s="14">
        <f>64487.06+63.11</f>
        <v>64550.17</v>
      </c>
      <c r="F19" s="14">
        <v>65314.42</v>
      </c>
      <c r="G19" s="21">
        <v>98950.63</v>
      </c>
      <c r="H19" s="21">
        <f t="shared" si="0"/>
        <v>14174.080000000016</v>
      </c>
      <c r="I19" s="66"/>
      <c r="J19" s="22"/>
    </row>
    <row r="20" spans="3:9" ht="13.5" customHeight="1" thickBot="1">
      <c r="C20" s="18" t="s">
        <v>16</v>
      </c>
      <c r="D20" s="23">
        <v>8360.62999999999</v>
      </c>
      <c r="E20" s="14">
        <f>105814.41+88.86</f>
        <v>105903.27</v>
      </c>
      <c r="F20" s="14">
        <v>105317.75</v>
      </c>
      <c r="G20" s="21"/>
      <c r="H20" s="21">
        <f t="shared" si="0"/>
        <v>8946.149999999994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42</v>
      </c>
    </row>
    <row r="22" spans="3:9" ht="13.5" customHeight="1" thickBot="1">
      <c r="C22" s="12" t="s">
        <v>18</v>
      </c>
      <c r="D22" s="13">
        <v>11799.790000000008</v>
      </c>
      <c r="E22" s="14">
        <f>77263.87+81.36</f>
        <v>77345.23</v>
      </c>
      <c r="F22" s="14">
        <v>77547.88</v>
      </c>
      <c r="G22" s="21">
        <v>93262.42</v>
      </c>
      <c r="H22" s="21">
        <f t="shared" si="0"/>
        <v>11597.14</v>
      </c>
      <c r="I22" s="25" t="s">
        <v>19</v>
      </c>
    </row>
    <row r="23" spans="3:9" ht="13.5" customHeight="1" thickBot="1">
      <c r="C23" s="12" t="s">
        <v>20</v>
      </c>
      <c r="D23" s="13">
        <v>1530.6399999999994</v>
      </c>
      <c r="E23" s="15">
        <f>9128.34+9.79</f>
        <v>9138.130000000001</v>
      </c>
      <c r="F23" s="15">
        <v>9215.96</v>
      </c>
      <c r="G23" s="21">
        <f>+E23</f>
        <v>9138.130000000001</v>
      </c>
      <c r="H23" s="21">
        <f t="shared" si="0"/>
        <v>1452.8100000000013</v>
      </c>
      <c r="I23" s="43" t="s">
        <v>21</v>
      </c>
    </row>
    <row r="24" spans="3:9" ht="13.5" customHeight="1" thickBot="1">
      <c r="C24" s="18" t="s">
        <v>22</v>
      </c>
      <c r="D24" s="13">
        <v>7020.87000000001</v>
      </c>
      <c r="E24" s="15">
        <f>47689.26+78.03</f>
        <v>47767.29</v>
      </c>
      <c r="F24" s="15">
        <v>48865.42</v>
      </c>
      <c r="G24" s="21">
        <f>+E24</f>
        <v>47767.29</v>
      </c>
      <c r="H24" s="21">
        <f t="shared" si="0"/>
        <v>5922.7400000000125</v>
      </c>
      <c r="I24" s="25"/>
    </row>
    <row r="25" spans="3:9" ht="13.5" customHeight="1" thickBot="1">
      <c r="C25" s="12" t="s">
        <v>23</v>
      </c>
      <c r="D25" s="13">
        <v>4964.110000000001</v>
      </c>
      <c r="E25" s="15">
        <f>55986.38+59</f>
        <v>56045.38</v>
      </c>
      <c r="F25" s="15">
        <v>55269.68</v>
      </c>
      <c r="G25" s="21">
        <f>+E25</f>
        <v>56045.38</v>
      </c>
      <c r="H25" s="21">
        <f>+D25+E25-F25</f>
        <v>5739.809999999998</v>
      </c>
      <c r="I25" s="43" t="s">
        <v>43</v>
      </c>
    </row>
    <row r="26" spans="3:9" s="26" customFormat="1" ht="13.5" customHeight="1" thickBot="1">
      <c r="C26" s="12" t="s">
        <v>11</v>
      </c>
      <c r="D26" s="16">
        <f>SUM(D18:D25)</f>
        <v>103436.6</v>
      </c>
      <c r="E26" s="16">
        <f>SUM(E18:E25)</f>
        <v>711639.43</v>
      </c>
      <c r="F26" s="16">
        <f>SUM(F18:F25)</f>
        <v>713860.97</v>
      </c>
      <c r="G26" s="16">
        <f>SUM(G18:G25)</f>
        <v>656053.81</v>
      </c>
      <c r="H26" s="16">
        <f>SUM(H18:H25)</f>
        <v>101215.06000000003</v>
      </c>
      <c r="I26" s="24"/>
    </row>
    <row r="27" spans="3:9" ht="13.5" customHeight="1" thickBot="1">
      <c r="C27" s="54" t="s">
        <v>24</v>
      </c>
      <c r="D27" s="54"/>
      <c r="E27" s="54"/>
      <c r="F27" s="54"/>
      <c r="G27" s="54"/>
      <c r="H27" s="54"/>
      <c r="I27" s="54"/>
    </row>
    <row r="28" spans="3:9" ht="27" customHeight="1" thickBot="1">
      <c r="C28" s="44" t="s">
        <v>25</v>
      </c>
      <c r="D28" s="55" t="s">
        <v>26</v>
      </c>
      <c r="E28" s="56"/>
      <c r="F28" s="56"/>
      <c r="G28" s="56"/>
      <c r="H28" s="57"/>
      <c r="I28" s="27" t="s">
        <v>27</v>
      </c>
    </row>
    <row r="29" spans="3:8" ht="26.25" customHeight="1">
      <c r="C29" s="28" t="s">
        <v>52</v>
      </c>
      <c r="D29" s="28"/>
      <c r="E29" s="28"/>
      <c r="F29" s="28"/>
      <c r="G29" s="28"/>
      <c r="H29" s="29">
        <f>+H15+H26</f>
        <v>261640.0600000001</v>
      </c>
    </row>
    <row r="30" spans="3:4" ht="15">
      <c r="C30" s="49"/>
      <c r="D30" s="49"/>
    </row>
    <row r="31" ht="12.75" customHeight="1">
      <c r="C31" s="50"/>
    </row>
    <row r="32" spans="3:4" ht="15" customHeight="1">
      <c r="C32" s="49"/>
      <c r="D32" s="49"/>
    </row>
    <row r="33" spans="4:6" ht="12.75" customHeight="1">
      <c r="D33" s="51"/>
      <c r="E33" s="51"/>
      <c r="F33" s="51"/>
    </row>
  </sheetData>
  <sheetProtection/>
  <mergeCells count="10">
    <mergeCell ref="C5:I5"/>
    <mergeCell ref="C16:I16"/>
    <mergeCell ref="C27:I27"/>
    <mergeCell ref="D28:H28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67" t="s">
        <v>28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 t="s">
        <v>29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7" t="s">
        <v>53</v>
      </c>
      <c r="B3" s="67"/>
      <c r="C3" s="67"/>
      <c r="D3" s="67"/>
      <c r="E3" s="67"/>
      <c r="F3" s="67"/>
      <c r="G3" s="67"/>
      <c r="H3" s="67"/>
      <c r="I3" s="67"/>
    </row>
    <row r="4" spans="1:9" ht="51">
      <c r="A4" s="45" t="s">
        <v>30</v>
      </c>
      <c r="B4" s="45" t="s">
        <v>54</v>
      </c>
      <c r="C4" s="46" t="s">
        <v>44</v>
      </c>
      <c r="D4" s="46" t="s">
        <v>31</v>
      </c>
      <c r="E4" s="46" t="s">
        <v>32</v>
      </c>
      <c r="F4" s="46" t="s">
        <v>33</v>
      </c>
      <c r="G4" s="46" t="s">
        <v>34</v>
      </c>
      <c r="H4" s="45" t="s">
        <v>55</v>
      </c>
      <c r="I4" s="45" t="s">
        <v>35</v>
      </c>
    </row>
    <row r="5" spans="1:9" ht="15">
      <c r="A5" s="47" t="s">
        <v>36</v>
      </c>
      <c r="B5" s="48">
        <v>-283.55606</v>
      </c>
      <c r="C5" s="48">
        <v>-245.72331</v>
      </c>
      <c r="D5" s="48">
        <v>64.55017</v>
      </c>
      <c r="E5" s="48">
        <v>65.31442</v>
      </c>
      <c r="F5" s="48">
        <v>2.16</v>
      </c>
      <c r="G5" s="48">
        <v>98.95063</v>
      </c>
      <c r="H5" s="48">
        <v>14.17408</v>
      </c>
      <c r="I5" s="48">
        <f>B5+D5+F5-G5</f>
        <v>-315.79652000000004</v>
      </c>
    </row>
    <row r="7" ht="1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8" t="s">
        <v>64</v>
      </c>
      <c r="B1" s="68"/>
      <c r="C1" s="68"/>
      <c r="D1" s="68"/>
      <c r="E1" s="68"/>
      <c r="F1" s="68"/>
      <c r="G1" s="68"/>
    </row>
    <row r="2" spans="1:7" ht="24.75" customHeight="1" thickBot="1">
      <c r="A2" s="69"/>
      <c r="B2" s="69"/>
      <c r="C2" s="69"/>
      <c r="D2" s="69"/>
      <c r="E2" s="69"/>
      <c r="F2" s="69"/>
      <c r="G2" s="69"/>
    </row>
    <row r="4" spans="1:7" ht="63.75" customHeight="1">
      <c r="A4" s="33" t="s">
        <v>37</v>
      </c>
      <c r="B4" s="33" t="s">
        <v>45</v>
      </c>
      <c r="C4" s="33" t="s">
        <v>65</v>
      </c>
      <c r="D4" s="33" t="s">
        <v>66</v>
      </c>
      <c r="E4" s="34" t="s">
        <v>38</v>
      </c>
      <c r="F4" s="33" t="s">
        <v>67</v>
      </c>
      <c r="G4" s="35"/>
    </row>
    <row r="5" spans="1:7" ht="15">
      <c r="A5" s="36">
        <v>1</v>
      </c>
      <c r="B5" s="37">
        <v>8360.630000000005</v>
      </c>
      <c r="C5" s="37">
        <v>105903.27</v>
      </c>
      <c r="D5" s="37">
        <v>105317.75</v>
      </c>
      <c r="E5" s="37">
        <v>4803.2</v>
      </c>
      <c r="F5" s="37">
        <f>+B5+C5-D5</f>
        <v>8946.150000000009</v>
      </c>
      <c r="G5" s="38"/>
    </row>
    <row r="6" ht="15">
      <c r="F6" s="39"/>
    </row>
    <row r="7" spans="1:5" ht="90">
      <c r="A7" s="33" t="s">
        <v>37</v>
      </c>
      <c r="B7" s="33" t="s">
        <v>46</v>
      </c>
      <c r="C7" s="33" t="s">
        <v>68</v>
      </c>
      <c r="D7" s="33" t="s">
        <v>39</v>
      </c>
      <c r="E7" s="33" t="s">
        <v>69</v>
      </c>
    </row>
    <row r="8" spans="1:5" ht="15">
      <c r="A8" s="40">
        <v>1</v>
      </c>
      <c r="B8" s="41">
        <v>-220012.23</v>
      </c>
      <c r="C8" s="41">
        <f>+D5+E5</f>
        <v>110120.95</v>
      </c>
      <c r="D8" s="41">
        <v>0</v>
      </c>
      <c r="E8" s="41">
        <f>+B8+C8-D8</f>
        <v>-109891.28000000001</v>
      </c>
    </row>
    <row r="9" spans="1:5" ht="12.75">
      <c r="A9" s="32"/>
      <c r="B9" s="32"/>
      <c r="C9" s="42"/>
      <c r="D9" s="42"/>
      <c r="E9" s="31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2011-03-25T07:25:35Z</dcterms:created>
  <dcterms:modified xsi:type="dcterms:W3CDTF">2013-04-16T12:31:40Z</dcterms:modified>
  <cp:category/>
  <cp:version/>
  <cp:contentType/>
  <cp:contentStatus/>
</cp:coreProperties>
</file>