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<sst xmlns="http://schemas.openxmlformats.org/spreadsheetml/2006/main" count="106" uniqueCount="96">
  <si>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</si>
  <si>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</si>
  <si>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</si>
  <si>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</si>
  <si>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</si>
  <si>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</si>
  <si>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</si>
  <si>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</si>
  <si>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</si>
  <si>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</si>
  <si>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</si>
  <si>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</si>
  <si>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</si>
  <si>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</si>
  <si>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</si>
  <si>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</si>
  <si>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</si>
  <si>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</si>
  <si>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</si>
  <si>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</si>
  <si>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</si>
  <si>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</si>
  <si>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</si>
  <si>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</si>
  <si>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</si>
  <si>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</si>
  <si>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</si>
  <si>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</si>
  <si>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</si>
  <si>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</si>
  <si>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</si>
  <si>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</si>
  <si>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</si>
  <si>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</si>
  <si>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</si>
  <si>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</si>
  <si>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ООО "СЗЛК", ООО ИЦ "Ликон", ОАО "ПСК"</t>
  </si>
  <si>
    <t xml:space="preserve"> ООО"Технострой-3"</t>
  </si>
  <si>
    <t>Остаток на 01.01.2011г., тыс.руб. (получено)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</si>
  <si>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</si>
  <si>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</si>
  <si>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</si>
  <si>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</si>
  <si>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</si>
  <si>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</si>
  <si>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</si>
  <si>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</si>
  <si>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</si>
  <si>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</si>
  <si>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</si>
  <si>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</si>
  <si>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</si>
  <si>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</si>
  <si>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</si>
  <si>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Всего</t>
  </si>
  <si>
    <t>№ п/п</t>
  </si>
  <si>
    <t>Доля МО Сертолово, руб.</t>
  </si>
  <si>
    <t>Задолженность населения на 01.01.2012г., руб.</t>
  </si>
  <si>
    <t>Израсходованно, руб.</t>
  </si>
  <si>
    <t>Остаток средств  на лицевом счете на 01.01.2012г., руб.</t>
  </si>
  <si>
    <t>ОАО"ТСК", ОАО "Сертоловский Водоканал", ООО"ЦБИ"</t>
  </si>
  <si>
    <t>ООО "Уют-Сервис", договор управления № Н/2011-107 от 01.10.2011г.</t>
  </si>
  <si>
    <t>имущества жилого дома № 1  по ул. Парковая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</si>
  <si>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</si>
  <si>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</si>
  <si>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</si>
  <si>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</si>
  <si>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 xml:space="preserve">Поступило от ООО "Домашние сети" за размещение интернет оборудования 2160,00 руб. </t>
  </si>
  <si>
    <t>Общая задолженность по дому  на 01.01.2013г.</t>
  </si>
  <si>
    <t>№ 1 по ул. Парковая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</si>
  <si>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</si>
  <si>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</si>
  <si>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362,21 </t>
    </r>
    <r>
      <rPr>
        <sz val="10"/>
        <rFont val="Arial Cyr"/>
        <family val="0"/>
      </rPr>
      <t>тыс.рублей, в том числе:</t>
    </r>
  </si>
  <si>
    <t>ремонт отмостки - 184,02 т.р.</t>
  </si>
  <si>
    <t>ремонт ГВС, ХВС, смена манометров, термометров - 11,03 т.р.</t>
  </si>
  <si>
    <t>ремонт канализационного лежака - 37,85 т.р.</t>
  </si>
  <si>
    <t>замеры сопротивления изоляции - 50,36 т.р.</t>
  </si>
  <si>
    <t>аварийное обслуживание - 29,22 т.р.</t>
  </si>
  <si>
    <t>очистка кровли от снега - 36,04 т.р.</t>
  </si>
  <si>
    <t>установка информационной доски - 8,97 т.р.</t>
  </si>
  <si>
    <t>ремонт примыканий к вент.шахтам - 0.62 т.р.</t>
  </si>
  <si>
    <t>смена навесных замков - 0.73 т.р.</t>
  </si>
  <si>
    <t>замена электропроводки, розеток, светильников, выключателей - 2.12 т.р.</t>
  </si>
  <si>
    <t>покраска дверей - 1.25 т.р.</t>
  </si>
  <si>
    <t>Отчет о реализации программы капитального ремонта жилого фонда ООО "УЮТ-СЕРВИС" за период с 01 ноября 2012г. по 31 декабря 2012г.  по адресу г.Сертолово, ул. Парковая, д. 1</t>
  </si>
  <si>
    <t>ул.Парковая, д.1</t>
  </si>
  <si>
    <t>замена стояков ХВС и ГВС</t>
  </si>
  <si>
    <t>60 м.п.</t>
  </si>
  <si>
    <t>замена системы ХВС</t>
  </si>
  <si>
    <t>157 кв.м.</t>
  </si>
  <si>
    <t>2 шт.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</si>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</sst>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7" fillId="0" borderId="26" xfId="0" applyFont="1" applyBorder="1" applyAlignment="1">
      <alignment/>
    </xf>
    <xf numFmtId="0" fontId="0" fillId="0" borderId="21" xfId="0" applyBorder="1" applyAlignment="1">
      <alignment/>
    </xf>
    <xf numFmtId="2" fontId="17" fillId="0" borderId="22" xfId="0" applyNumberFormat="1" applyFont="1" applyBorder="1" applyAlignment="1">
      <alignment horizontal="center"/>
    </xf>
    <xf numFmtId="2" fontId="17" fillId="0" borderId="26" xfId="61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4" fontId="18" fillId="0" borderId="17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8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4" fontId="0" fillId="0" borderId="0" xfId="0" applyNumberFormat="1" applyFill="1" applyAlignment="1">
      <alignment/>
    </xf>
    <xf numFmtId="2" fontId="8" fillId="0" borderId="15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0" customWidth="1"/>
    <col min="4" max="4" width="14.375" style="30" customWidth="1"/>
    <col min="5" max="5" width="11.875" style="30" customWidth="1"/>
    <col min="6" max="6" width="13.25390625" style="30" customWidth="1"/>
    <col min="7" max="7" width="11.875" style="30" customWidth="1"/>
    <col min="8" max="8" width="14.375" style="30" customWidth="1"/>
    <col min="9" max="9" width="33.375" style="30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9" t="s">
        <v>1</v>
      </c>
      <c r="D5" s="89"/>
      <c r="E5" s="89"/>
      <c r="F5" s="89"/>
      <c r="G5" s="89"/>
      <c r="H5" s="89"/>
      <c r="I5" s="89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62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50.25" customHeight="1" thickBot="1">
      <c r="C9" s="9" t="s">
        <v>3</v>
      </c>
      <c r="D9" s="10" t="s">
        <v>63</v>
      </c>
      <c r="E9" s="11" t="s">
        <v>64</v>
      </c>
      <c r="F9" s="11" t="s">
        <v>65</v>
      </c>
      <c r="G9" s="11" t="s">
        <v>4</v>
      </c>
      <c r="H9" s="11" t="s">
        <v>66</v>
      </c>
      <c r="I9" s="10" t="s">
        <v>5</v>
      </c>
    </row>
    <row r="10" spans="3:9" ht="13.5" customHeight="1" thickBot="1">
      <c r="C10" s="97" t="s">
        <v>6</v>
      </c>
      <c r="D10" s="90"/>
      <c r="E10" s="90"/>
      <c r="F10" s="90"/>
      <c r="G10" s="90"/>
      <c r="H10" s="90"/>
      <c r="I10" s="98"/>
    </row>
    <row r="11" spans="3:9" ht="13.5" customHeight="1" thickBot="1">
      <c r="C11" s="12" t="s">
        <v>7</v>
      </c>
      <c r="D11" s="13">
        <v>81976.96999999997</v>
      </c>
      <c r="E11" s="14">
        <f>798448.7+1172381.74-183.6</f>
        <v>1970646.8399999999</v>
      </c>
      <c r="F11" s="14">
        <f>848457.08+1027863.77</f>
        <v>1876320.85</v>
      </c>
      <c r="G11" s="14">
        <v>2097469.61</v>
      </c>
      <c r="H11" s="14">
        <f>+D11+E11-F11</f>
        <v>176302.95999999973</v>
      </c>
      <c r="I11" s="99" t="s">
        <v>60</v>
      </c>
    </row>
    <row r="12" spans="3:9" ht="13.5" customHeight="1" thickBot="1">
      <c r="C12" s="12" t="s">
        <v>8</v>
      </c>
      <c r="D12" s="13">
        <v>24325.83</v>
      </c>
      <c r="E12" s="15">
        <f>177926.8-11031.71+292567.49-14152.18</f>
        <v>445310.39999999997</v>
      </c>
      <c r="F12" s="15">
        <f>184358.78+234053.86</f>
        <v>418412.64</v>
      </c>
      <c r="G12" s="14">
        <v>423447.55</v>
      </c>
      <c r="H12" s="14">
        <f>+D12+E12-F12</f>
        <v>51223.58999999997</v>
      </c>
      <c r="I12" s="100"/>
    </row>
    <row r="13" spans="3:9" ht="13.5" customHeight="1" thickBot="1">
      <c r="C13" s="12" t="s">
        <v>9</v>
      </c>
      <c r="D13" s="13">
        <v>14810.489999999998</v>
      </c>
      <c r="E13" s="15">
        <f>222076.87-12114.81+118025.87-5312.28</f>
        <v>322675.64999999997</v>
      </c>
      <c r="F13" s="15">
        <f>175951.04+122837.89</f>
        <v>298788.93</v>
      </c>
      <c r="G13" s="14">
        <f>+E13</f>
        <v>322675.64999999997</v>
      </c>
      <c r="H13" s="14">
        <f>+D13+E13-F13</f>
        <v>38697.20999999996</v>
      </c>
      <c r="I13" s="100"/>
    </row>
    <row r="14" spans="3:9" ht="13.5" customHeight="1" thickBot="1">
      <c r="C14" s="12" t="s">
        <v>10</v>
      </c>
      <c r="D14" s="13">
        <v>8121.9000000000015</v>
      </c>
      <c r="E14" s="15">
        <f>74813.32-4080.52+39756.22-1789.41+38587.38-1859.3+21426.49-1352.91</f>
        <v>165501.27</v>
      </c>
      <c r="F14" s="15">
        <f>59273.03+41377.04+22407.45+30787.17</f>
        <v>153844.69</v>
      </c>
      <c r="G14" s="14">
        <f>+E14</f>
        <v>165501.27</v>
      </c>
      <c r="H14" s="14">
        <f>+D14+E14-F14</f>
        <v>19778.47999999998</v>
      </c>
      <c r="I14" s="101"/>
    </row>
    <row r="15" spans="3:9" ht="13.5" customHeight="1" thickBot="1">
      <c r="C15" s="12" t="s">
        <v>11</v>
      </c>
      <c r="D15" s="16">
        <f>SUM(D11:D14)</f>
        <v>129235.18999999997</v>
      </c>
      <c r="E15" s="16">
        <f>SUM(E11:E14)</f>
        <v>2904134.1599999997</v>
      </c>
      <c r="F15" s="16">
        <f>SUM(F11:F14)</f>
        <v>2747367.1100000003</v>
      </c>
      <c r="G15" s="16">
        <f>SUM(G11:G14)</f>
        <v>3009094.0799999996</v>
      </c>
      <c r="H15" s="16">
        <f>SUM(H11:H14)</f>
        <v>286002.23999999964</v>
      </c>
      <c r="I15" s="12"/>
    </row>
    <row r="16" spans="3:9" ht="13.5" customHeight="1" thickBot="1">
      <c r="C16" s="90" t="s">
        <v>12</v>
      </c>
      <c r="D16" s="90"/>
      <c r="E16" s="90"/>
      <c r="F16" s="90"/>
      <c r="G16" s="90"/>
      <c r="H16" s="90"/>
      <c r="I16" s="90"/>
    </row>
    <row r="17" spans="3:9" ht="38.25" customHeight="1" thickBot="1">
      <c r="C17" s="17" t="s">
        <v>3</v>
      </c>
      <c r="D17" s="10" t="s">
        <v>63</v>
      </c>
      <c r="E17" s="11" t="s">
        <v>64</v>
      </c>
      <c r="F17" s="11" t="s">
        <v>65</v>
      </c>
      <c r="G17" s="11" t="s">
        <v>4</v>
      </c>
      <c r="H17" s="11" t="s">
        <v>66</v>
      </c>
      <c r="I17" s="18" t="s">
        <v>13</v>
      </c>
    </row>
    <row r="18" spans="3:9" ht="13.5" customHeight="1" thickBot="1">
      <c r="C18" s="9" t="s">
        <v>14</v>
      </c>
      <c r="D18" s="19">
        <v>35773.16</v>
      </c>
      <c r="E18" s="20">
        <v>844916.43</v>
      </c>
      <c r="F18" s="20">
        <v>805727.14</v>
      </c>
      <c r="G18" s="20">
        <f>+E18</f>
        <v>844916.43</v>
      </c>
      <c r="H18" s="20">
        <f>+D18+E18-F18</f>
        <v>74962.45000000007</v>
      </c>
      <c r="I18" s="102" t="s">
        <v>61</v>
      </c>
    </row>
    <row r="19" spans="3:10" ht="14.25" customHeight="1" thickBot="1">
      <c r="C19" s="12" t="s">
        <v>15</v>
      </c>
      <c r="D19" s="13">
        <v>5973.68</v>
      </c>
      <c r="E19" s="14">
        <v>155312.93</v>
      </c>
      <c r="F19" s="14">
        <v>146628.18</v>
      </c>
      <c r="G19" s="20">
        <v>362206.78</v>
      </c>
      <c r="H19" s="20">
        <f aca="true" t="shared" si="0" ref="H19:H24">+D19+E19-F19</f>
        <v>14658.429999999993</v>
      </c>
      <c r="I19" s="103"/>
      <c r="J19" s="83"/>
    </row>
    <row r="20" spans="3:9" ht="13.5" customHeight="1" thickBot="1">
      <c r="C20" s="17" t="s">
        <v>16</v>
      </c>
      <c r="D20" s="21">
        <v>7258.790000000001</v>
      </c>
      <c r="E20" s="14">
        <v>212565.45</v>
      </c>
      <c r="F20" s="14">
        <v>201518.8</v>
      </c>
      <c r="G20" s="20">
        <v>227623</v>
      </c>
      <c r="H20" s="20">
        <f t="shared" si="0"/>
        <v>18305.44000000003</v>
      </c>
      <c r="I20" s="23"/>
    </row>
    <row r="21" spans="3:9" ht="12.75" customHeight="1" hidden="1">
      <c r="C21" s="12" t="s">
        <v>17</v>
      </c>
      <c r="D21" s="13">
        <v>0</v>
      </c>
      <c r="E21" s="14"/>
      <c r="F21" s="14"/>
      <c r="G21" s="20">
        <f>+E21</f>
        <v>0</v>
      </c>
      <c r="H21" s="20">
        <f t="shared" si="0"/>
        <v>0</v>
      </c>
      <c r="I21" s="23" t="s">
        <v>36</v>
      </c>
    </row>
    <row r="22" spans="3:9" ht="13.5" customHeight="1" thickBot="1">
      <c r="C22" s="12" t="s">
        <v>18</v>
      </c>
      <c r="D22" s="13">
        <v>7765.68</v>
      </c>
      <c r="E22" s="14">
        <v>186224.64</v>
      </c>
      <c r="F22" s="14">
        <v>177294.61</v>
      </c>
      <c r="G22" s="20">
        <v>217615.08</v>
      </c>
      <c r="H22" s="20">
        <f t="shared" si="0"/>
        <v>16695.71000000002</v>
      </c>
      <c r="I22" s="23" t="s">
        <v>19</v>
      </c>
    </row>
    <row r="23" spans="3:9" ht="13.5" customHeight="1" thickBot="1">
      <c r="C23" s="12" t="s">
        <v>20</v>
      </c>
      <c r="D23" s="13">
        <v>1401.5</v>
      </c>
      <c r="E23" s="15">
        <v>32757.45</v>
      </c>
      <c r="F23" s="15">
        <v>31273.44</v>
      </c>
      <c r="G23" s="20">
        <f>+E23</f>
        <v>32757.45</v>
      </c>
      <c r="H23" s="20">
        <f t="shared" si="0"/>
        <v>2885.5099999999984</v>
      </c>
      <c r="I23" s="24" t="s">
        <v>21</v>
      </c>
    </row>
    <row r="24" spans="3:9" ht="13.5" customHeight="1" thickBot="1">
      <c r="C24" s="17" t="s">
        <v>22</v>
      </c>
      <c r="D24" s="13">
        <v>5654.7199999999975</v>
      </c>
      <c r="E24" s="15">
        <v>132643.14</v>
      </c>
      <c r="F24" s="15">
        <v>125487.15</v>
      </c>
      <c r="G24" s="20">
        <f>+E24</f>
        <v>132643.14</v>
      </c>
      <c r="H24" s="20">
        <f t="shared" si="0"/>
        <v>12810.710000000021</v>
      </c>
      <c r="I24" s="23"/>
    </row>
    <row r="25" spans="3:9" ht="13.5" customHeight="1" thickBot="1">
      <c r="C25" s="12" t="s">
        <v>23</v>
      </c>
      <c r="D25" s="84">
        <v>1401.5</v>
      </c>
      <c r="E25" s="15">
        <v>33654.3</v>
      </c>
      <c r="F25" s="15">
        <v>32035.39</v>
      </c>
      <c r="G25" s="20">
        <f>+E25</f>
        <v>33654.3</v>
      </c>
      <c r="H25" s="20">
        <f>+D25+E25-F25</f>
        <v>3020.4100000000035</v>
      </c>
      <c r="I25" s="24" t="s">
        <v>37</v>
      </c>
    </row>
    <row r="26" spans="3:9" s="25" customFormat="1" ht="13.5" customHeight="1" thickBot="1">
      <c r="C26" s="12" t="s">
        <v>11</v>
      </c>
      <c r="D26" s="16">
        <f>SUM(D18:D25)</f>
        <v>65229.03</v>
      </c>
      <c r="E26" s="16">
        <f>SUM(E18:E25)</f>
        <v>1598074.34</v>
      </c>
      <c r="F26" s="16">
        <f>SUM(F18:F25)</f>
        <v>1519964.7099999997</v>
      </c>
      <c r="G26" s="16">
        <f>SUM(G18:G25)</f>
        <v>1851416.18</v>
      </c>
      <c r="H26" s="16">
        <f>SUM(H18:H25)</f>
        <v>143338.66000000012</v>
      </c>
      <c r="I26" s="22"/>
    </row>
    <row r="27" spans="3:9" ht="13.5" customHeight="1" thickBot="1">
      <c r="C27" s="91" t="s">
        <v>24</v>
      </c>
      <c r="D27" s="91"/>
      <c r="E27" s="91"/>
      <c r="F27" s="91"/>
      <c r="G27" s="91"/>
      <c r="H27" s="91"/>
      <c r="I27" s="91"/>
    </row>
    <row r="28" spans="3:9" ht="24.75" customHeight="1" thickBot="1">
      <c r="C28" s="26" t="s">
        <v>25</v>
      </c>
      <c r="D28" s="92" t="s">
        <v>67</v>
      </c>
      <c r="E28" s="93"/>
      <c r="F28" s="93"/>
      <c r="G28" s="93"/>
      <c r="H28" s="94"/>
      <c r="I28" s="27" t="s">
        <v>26</v>
      </c>
    </row>
    <row r="29" spans="3:8" ht="26.25" customHeight="1">
      <c r="C29" s="28" t="s">
        <v>68</v>
      </c>
      <c r="D29" s="28"/>
      <c r="E29" s="28"/>
      <c r="F29" s="28"/>
      <c r="G29" s="28"/>
      <c r="H29" s="29">
        <f>+H15+H26</f>
        <v>429340.8999999998</v>
      </c>
    </row>
    <row r="30" spans="3:8" ht="12" customHeight="1">
      <c r="C30" s="85"/>
      <c r="D30" s="85"/>
      <c r="F30" s="86"/>
      <c r="G30" s="86"/>
      <c r="H30" s="86"/>
    </row>
    <row r="31" ht="12.75" customHeight="1">
      <c r="C31" s="87"/>
    </row>
    <row r="32" spans="3:8" ht="12.75">
      <c r="C32" s="1"/>
      <c r="D32" s="1"/>
      <c r="E32" s="1"/>
      <c r="F32" s="1"/>
      <c r="G32" s="1"/>
      <c r="H32" s="1"/>
    </row>
    <row r="33" spans="3:6" ht="15" customHeight="1">
      <c r="C33" s="85"/>
      <c r="D33" s="88"/>
      <c r="E33" s="88"/>
      <c r="F33" s="88"/>
    </row>
  </sheetData>
  <sheetProtection/>
  <mergeCells count="10">
    <mergeCell ref="C5:I5"/>
    <mergeCell ref="C16:I16"/>
    <mergeCell ref="C27:I27"/>
    <mergeCell ref="D28:H28"/>
    <mergeCell ref="C6:I6"/>
    <mergeCell ref="C7:I7"/>
    <mergeCell ref="C8:I8"/>
    <mergeCell ref="C10:I10"/>
    <mergeCell ref="I11:I14"/>
    <mergeCell ref="I18:I1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104" t="s">
        <v>27</v>
      </c>
      <c r="B1" s="104"/>
      <c r="C1" s="104"/>
      <c r="D1" s="104"/>
      <c r="E1" s="104"/>
      <c r="F1" s="104"/>
      <c r="G1" s="104"/>
      <c r="H1" s="104"/>
      <c r="I1" s="104"/>
    </row>
    <row r="2" spans="1:9" ht="12.75">
      <c r="A2" s="104" t="s">
        <v>28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4" t="s">
        <v>69</v>
      </c>
      <c r="B3" s="104"/>
      <c r="C3" s="104"/>
      <c r="D3" s="104"/>
      <c r="E3" s="104"/>
      <c r="F3" s="104"/>
      <c r="G3" s="104"/>
      <c r="H3" s="104"/>
      <c r="I3" s="104"/>
    </row>
    <row r="4" spans="1:9" ht="51">
      <c r="A4" s="31" t="s">
        <v>29</v>
      </c>
      <c r="B4" s="31" t="s">
        <v>70</v>
      </c>
      <c r="C4" s="32" t="s">
        <v>38</v>
      </c>
      <c r="D4" s="32" t="s">
        <v>30</v>
      </c>
      <c r="E4" s="32" t="s">
        <v>31</v>
      </c>
      <c r="F4" s="32" t="s">
        <v>32</v>
      </c>
      <c r="G4" s="32" t="s">
        <v>33</v>
      </c>
      <c r="H4" s="31" t="s">
        <v>71</v>
      </c>
      <c r="I4" s="31" t="s">
        <v>34</v>
      </c>
    </row>
    <row r="5" spans="1:9" ht="15">
      <c r="A5" s="33" t="s">
        <v>35</v>
      </c>
      <c r="B5" s="34">
        <v>34.88771</v>
      </c>
      <c r="C5" s="34">
        <v>0</v>
      </c>
      <c r="D5" s="34">
        <v>155.31293</v>
      </c>
      <c r="E5" s="34">
        <v>146.62818</v>
      </c>
      <c r="F5" s="34">
        <v>2.16</v>
      </c>
      <c r="G5" s="34">
        <v>362.20678</v>
      </c>
      <c r="H5" s="34">
        <v>14.65843</v>
      </c>
      <c r="I5" s="34">
        <f>B5+D5+F5-G5</f>
        <v>-169.84614</v>
      </c>
    </row>
    <row r="7" ht="1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spans="4:6" ht="12.75">
      <c r="D19" s="44"/>
      <c r="E19" s="44"/>
      <c r="F19" s="44"/>
    </row>
    <row r="20" spans="4:6" ht="12.75">
      <c r="D20" s="44"/>
      <c r="E20" s="44"/>
      <c r="F20" s="44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5" t="s">
        <v>84</v>
      </c>
      <c r="B1" s="105"/>
      <c r="C1" s="105"/>
      <c r="D1" s="105"/>
      <c r="E1" s="105"/>
      <c r="F1" s="105"/>
      <c r="G1" s="105"/>
    </row>
    <row r="2" spans="1:7" ht="29.25" customHeight="1" thickBot="1">
      <c r="A2" s="105"/>
      <c r="B2" s="105"/>
      <c r="C2" s="105"/>
      <c r="D2" s="105"/>
      <c r="E2" s="105"/>
      <c r="F2" s="105"/>
      <c r="G2" s="105"/>
    </row>
    <row r="3" spans="1:7" ht="13.5" thickBot="1">
      <c r="A3" s="35"/>
      <c r="B3" s="36"/>
      <c r="C3" s="37"/>
      <c r="D3" s="36"/>
      <c r="E3" s="36"/>
      <c r="F3" s="106" t="s">
        <v>39</v>
      </c>
      <c r="G3" s="107"/>
    </row>
    <row r="4" spans="1:7" ht="12.75">
      <c r="A4" s="38" t="s">
        <v>40</v>
      </c>
      <c r="B4" s="39" t="s">
        <v>41</v>
      </c>
      <c r="C4" s="38" t="s">
        <v>42</v>
      </c>
      <c r="D4" s="39" t="s">
        <v>43</v>
      </c>
      <c r="E4" s="40" t="s">
        <v>44</v>
      </c>
      <c r="F4" s="40"/>
      <c r="G4" s="40"/>
    </row>
    <row r="5" spans="1:7" ht="12.75">
      <c r="A5" s="38" t="s">
        <v>45</v>
      </c>
      <c r="B5" s="39"/>
      <c r="C5" s="41"/>
      <c r="D5" s="39" t="s">
        <v>46</v>
      </c>
      <c r="E5" s="39" t="s">
        <v>47</v>
      </c>
      <c r="F5" s="39" t="s">
        <v>48</v>
      </c>
      <c r="G5" s="39" t="s">
        <v>49</v>
      </c>
    </row>
    <row r="6" spans="1:7" ht="12.75">
      <c r="A6" s="38"/>
      <c r="B6" s="39"/>
      <c r="C6" s="41"/>
      <c r="D6" s="39" t="s">
        <v>50</v>
      </c>
      <c r="E6" s="39"/>
      <c r="F6" s="39" t="s">
        <v>51</v>
      </c>
      <c r="G6" s="39" t="s">
        <v>52</v>
      </c>
    </row>
    <row r="7" spans="1:7" ht="12.75">
      <c r="A7" s="42"/>
      <c r="B7" s="43"/>
      <c r="C7" s="44"/>
      <c r="D7" s="43"/>
      <c r="E7" s="43"/>
      <c r="F7" s="43"/>
      <c r="G7" s="39" t="s">
        <v>53</v>
      </c>
    </row>
    <row r="8" spans="1:7" ht="13.5" thickBot="1">
      <c r="A8" s="45"/>
      <c r="B8" s="46"/>
      <c r="C8" s="47"/>
      <c r="D8" s="46"/>
      <c r="E8" s="46"/>
      <c r="F8" s="46"/>
      <c r="G8" s="46"/>
    </row>
    <row r="9" spans="1:7" ht="12.75">
      <c r="A9" s="36"/>
      <c r="B9" s="48"/>
      <c r="C9" s="37"/>
      <c r="D9" s="36"/>
      <c r="E9" s="36"/>
      <c r="F9" s="36"/>
      <c r="G9" s="48"/>
    </row>
    <row r="10" spans="1:7" ht="12.75">
      <c r="A10" s="39">
        <v>1</v>
      </c>
      <c r="B10" s="49" t="s">
        <v>85</v>
      </c>
      <c r="C10" s="38" t="s">
        <v>86</v>
      </c>
      <c r="D10" s="39" t="s">
        <v>87</v>
      </c>
      <c r="E10" s="50">
        <v>183.123</v>
      </c>
      <c r="F10" s="51">
        <v>183.123</v>
      </c>
      <c r="G10" s="51">
        <f>+E10-F10</f>
        <v>0</v>
      </c>
    </row>
    <row r="11" spans="1:7" ht="12.75">
      <c r="A11" s="39"/>
      <c r="B11" s="49"/>
      <c r="C11" s="38" t="s">
        <v>88</v>
      </c>
      <c r="D11" s="39" t="s">
        <v>89</v>
      </c>
      <c r="E11" s="50">
        <v>439.3</v>
      </c>
      <c r="F11" s="51">
        <v>22</v>
      </c>
      <c r="G11" s="51">
        <f>+E11-F11</f>
        <v>417.3</v>
      </c>
    </row>
    <row r="12" spans="1:7" ht="12.75">
      <c r="A12" s="39"/>
      <c r="B12" s="49"/>
      <c r="C12" s="38" t="s">
        <v>86</v>
      </c>
      <c r="D12" s="39" t="s">
        <v>90</v>
      </c>
      <c r="E12" s="50">
        <v>223.8</v>
      </c>
      <c r="F12" s="51">
        <v>22.5</v>
      </c>
      <c r="G12" s="51">
        <f>+E12-F12</f>
        <v>201.3</v>
      </c>
    </row>
    <row r="13" spans="1:7" ht="12.75">
      <c r="A13" s="39"/>
      <c r="B13" s="49"/>
      <c r="C13" s="38"/>
      <c r="D13" s="39"/>
      <c r="E13" s="50"/>
      <c r="F13" s="50"/>
      <c r="G13" s="51"/>
    </row>
    <row r="14" spans="1:7" ht="12.75">
      <c r="A14" s="39"/>
      <c r="B14" s="49"/>
      <c r="C14" s="52" t="s">
        <v>54</v>
      </c>
      <c r="D14" s="53"/>
      <c r="E14" s="54">
        <f>SUM(E10:E13)</f>
        <v>846.223</v>
      </c>
      <c r="F14" s="54">
        <f>SUM(F10:F13)</f>
        <v>227.623</v>
      </c>
      <c r="G14" s="54">
        <f>SUM(G10:G13)</f>
        <v>618.6</v>
      </c>
    </row>
    <row r="15" spans="1:7" ht="13.5" thickBot="1">
      <c r="A15" s="55"/>
      <c r="B15" s="56"/>
      <c r="C15" s="57"/>
      <c r="D15" s="58"/>
      <c r="E15" s="59"/>
      <c r="F15" s="59"/>
      <c r="G15" s="60"/>
    </row>
    <row r="16" spans="1:7" ht="12.75">
      <c r="A16" s="36"/>
      <c r="B16" s="48"/>
      <c r="C16" s="61"/>
      <c r="D16" s="62"/>
      <c r="E16" s="63"/>
      <c r="F16" s="64"/>
      <c r="G16" s="64"/>
    </row>
    <row r="17" spans="1:7" ht="12.75">
      <c r="A17" s="43"/>
      <c r="B17" s="65" t="s">
        <v>11</v>
      </c>
      <c r="C17" s="66"/>
      <c r="D17" s="41"/>
      <c r="E17" s="67">
        <f>E14</f>
        <v>846.223</v>
      </c>
      <c r="F17" s="68">
        <f>+F14</f>
        <v>227.623</v>
      </c>
      <c r="G17" s="69">
        <f>+E17-F17</f>
        <v>618.5999999999999</v>
      </c>
    </row>
    <row r="18" spans="1:7" ht="13.5" thickBot="1">
      <c r="A18" s="46"/>
      <c r="B18" s="70"/>
      <c r="C18" s="71"/>
      <c r="D18" s="72"/>
      <c r="E18" s="58"/>
      <c r="F18" s="73"/>
      <c r="G18" s="73"/>
    </row>
    <row r="20" spans="1:7" ht="63.75" customHeight="1">
      <c r="A20" s="74" t="s">
        <v>55</v>
      </c>
      <c r="B20" s="74" t="s">
        <v>57</v>
      </c>
      <c r="C20" s="74" t="s">
        <v>91</v>
      </c>
      <c r="D20" s="74" t="s">
        <v>92</v>
      </c>
      <c r="E20" s="75" t="s">
        <v>56</v>
      </c>
      <c r="F20" s="74" t="s">
        <v>93</v>
      </c>
      <c r="G20" s="76"/>
    </row>
    <row r="21" spans="1:7" ht="15">
      <c r="A21" s="77">
        <v>1</v>
      </c>
      <c r="B21" s="78">
        <v>7258.790000000001</v>
      </c>
      <c r="C21" s="78">
        <v>212565.45</v>
      </c>
      <c r="D21" s="78">
        <v>201518.8</v>
      </c>
      <c r="E21" s="78">
        <v>73745.28</v>
      </c>
      <c r="F21" s="78">
        <f>+B21+C21-D21</f>
        <v>18305.44000000003</v>
      </c>
      <c r="G21" s="79"/>
    </row>
    <row r="23" spans="1:5" ht="90">
      <c r="A23" s="74" t="s">
        <v>55</v>
      </c>
      <c r="B23" s="74" t="s">
        <v>59</v>
      </c>
      <c r="C23" s="74" t="s">
        <v>94</v>
      </c>
      <c r="D23" s="74" t="s">
        <v>58</v>
      </c>
      <c r="E23" s="74" t="s">
        <v>95</v>
      </c>
    </row>
    <row r="24" spans="1:5" ht="15">
      <c r="A24" s="80">
        <v>1</v>
      </c>
      <c r="B24" s="81">
        <v>14300.650000000001</v>
      </c>
      <c r="C24" s="81">
        <f>+D21+E21</f>
        <v>275264.07999999996</v>
      </c>
      <c r="D24" s="81">
        <v>227623</v>
      </c>
      <c r="E24" s="81">
        <f>+B24+C24-D24</f>
        <v>61941.72999999998</v>
      </c>
    </row>
    <row r="25" spans="1:5" ht="12.75">
      <c r="A25" s="44"/>
      <c r="B25" s="44"/>
      <c r="C25" s="82"/>
      <c r="D25" s="82"/>
      <c r="E25" s="41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2011-03-25T07:16:05Z</dcterms:created>
  <dcterms:modified xsi:type="dcterms:W3CDTF">2013-04-16T12:43:55Z</dcterms:modified>
  <cp:category/>
  <cp:version/>
  <cp:contentType/>
  <cp:contentStatus/>
</cp:coreProperties>
</file>